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Девочки 9-11" sheetId="1" r:id="rId1"/>
    <sheet name="Девочки 7-8" sheetId="2" r:id="rId2"/>
    <sheet name="Мальчики 9-11" sheetId="3" r:id="rId3"/>
    <sheet name="Мальчики 7-8" sheetId="4" r:id="rId4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4"/>
  <c r="I12"/>
  <c r="I8"/>
  <c r="I9"/>
  <c r="I16"/>
  <c r="I24"/>
  <c r="I5"/>
  <c r="I10"/>
  <c r="I17"/>
  <c r="I7"/>
  <c r="I4"/>
  <c r="I19"/>
  <c r="I18"/>
  <c r="I13"/>
  <c r="I6"/>
  <c r="I22"/>
  <c r="I11"/>
  <c r="I23"/>
  <c r="I21"/>
  <c r="I25"/>
  <c r="I15"/>
  <c r="I14"/>
  <c r="I20"/>
  <c r="I3"/>
  <c r="G2"/>
  <c r="G26"/>
  <c r="G12"/>
  <c r="G8"/>
  <c r="G9"/>
  <c r="G16"/>
  <c r="G24"/>
  <c r="G5"/>
  <c r="G10"/>
  <c r="G17"/>
  <c r="G7"/>
  <c r="G4"/>
  <c r="G19"/>
  <c r="G18"/>
  <c r="G13"/>
  <c r="G6"/>
  <c r="G22"/>
  <c r="G11"/>
  <c r="G27"/>
  <c r="G23"/>
  <c r="G21"/>
  <c r="G25"/>
  <c r="G15"/>
  <c r="G14"/>
  <c r="G20"/>
  <c r="G3"/>
  <c r="I2" i="2"/>
  <c r="I9"/>
  <c r="I7"/>
  <c r="I14"/>
  <c r="I12"/>
  <c r="I8"/>
  <c r="I6"/>
  <c r="I21"/>
  <c r="I4"/>
  <c r="I5"/>
  <c r="I13"/>
  <c r="I17"/>
  <c r="I28"/>
  <c r="I18"/>
  <c r="I11"/>
  <c r="I25"/>
  <c r="I19"/>
  <c r="I22"/>
  <c r="I15"/>
  <c r="I16"/>
  <c r="I20"/>
  <c r="I29"/>
  <c r="I27"/>
  <c r="I10"/>
  <c r="I23"/>
  <c r="I26"/>
  <c r="I24"/>
  <c r="I3"/>
  <c r="G2"/>
  <c r="G9"/>
  <c r="G7"/>
  <c r="G14"/>
  <c r="G12"/>
  <c r="G8"/>
  <c r="G6"/>
  <c r="G21"/>
  <c r="G4"/>
  <c r="G5"/>
  <c r="G13"/>
  <c r="G30"/>
  <c r="G17"/>
  <c r="G31"/>
  <c r="G28"/>
  <c r="G18"/>
  <c r="G11"/>
  <c r="G25"/>
  <c r="G19"/>
  <c r="G22"/>
  <c r="G15"/>
  <c r="G16"/>
  <c r="G20"/>
  <c r="G29"/>
  <c r="G27"/>
  <c r="G32"/>
  <c r="G10"/>
  <c r="G23"/>
  <c r="G26"/>
  <c r="G24"/>
  <c r="G3"/>
  <c r="E41" i="3"/>
  <c r="I17"/>
  <c r="I15"/>
  <c r="I10"/>
  <c r="I3"/>
  <c r="I24"/>
  <c r="I32"/>
  <c r="I21"/>
  <c r="I42"/>
  <c r="I2"/>
  <c r="I22"/>
  <c r="I12"/>
  <c r="I9"/>
  <c r="I7"/>
  <c r="I14"/>
  <c r="I36"/>
  <c r="I16"/>
  <c r="I31"/>
  <c r="I25"/>
  <c r="I11"/>
  <c r="I20"/>
  <c r="I8"/>
  <c r="I34"/>
  <c r="I35"/>
  <c r="I33"/>
  <c r="I29"/>
  <c r="I30"/>
  <c r="I40"/>
  <c r="I4"/>
  <c r="I37"/>
  <c r="I27"/>
  <c r="I39"/>
  <c r="I38"/>
  <c r="I13"/>
  <c r="I6"/>
  <c r="I5"/>
  <c r="I19"/>
  <c r="I23"/>
  <c r="I18"/>
  <c r="I26"/>
  <c r="I28"/>
  <c r="I41"/>
  <c r="G15"/>
  <c r="G10"/>
  <c r="G3"/>
  <c r="G24"/>
  <c r="G32"/>
  <c r="G21"/>
  <c r="G42"/>
  <c r="G2"/>
  <c r="G22"/>
  <c r="G12"/>
  <c r="G9"/>
  <c r="G7"/>
  <c r="G14"/>
  <c r="G36"/>
  <c r="G16"/>
  <c r="G43"/>
  <c r="G31"/>
  <c r="G25"/>
  <c r="G11"/>
  <c r="G44"/>
  <c r="G20"/>
  <c r="G8"/>
  <c r="G45"/>
  <c r="G46"/>
  <c r="G34"/>
  <c r="G35"/>
  <c r="G33"/>
  <c r="G29"/>
  <c r="G30"/>
  <c r="G47"/>
  <c r="G40"/>
  <c r="G4"/>
  <c r="G37"/>
  <c r="G48"/>
  <c r="G27"/>
  <c r="G39"/>
  <c r="G38"/>
  <c r="G13"/>
  <c r="G6"/>
  <c r="G49"/>
  <c r="G5"/>
  <c r="G19"/>
  <c r="G23"/>
  <c r="G50"/>
  <c r="G18"/>
  <c r="G26"/>
  <c r="G28"/>
  <c r="G17"/>
  <c r="G41"/>
  <c r="J41" s="1"/>
  <c r="I18" i="1"/>
  <c r="I24"/>
  <c r="I11"/>
  <c r="I22"/>
  <c r="I32"/>
  <c r="I14"/>
  <c r="I17"/>
  <c r="I7"/>
  <c r="I41"/>
  <c r="I35"/>
  <c r="I8"/>
  <c r="I49"/>
  <c r="I16"/>
  <c r="I15"/>
  <c r="I9"/>
  <c r="I40"/>
  <c r="I28"/>
  <c r="I30"/>
  <c r="I10"/>
  <c r="I38"/>
  <c r="I43"/>
  <c r="I12"/>
  <c r="I39"/>
  <c r="I13"/>
  <c r="I33"/>
  <c r="I27"/>
  <c r="I29"/>
  <c r="I36"/>
  <c r="I21"/>
  <c r="I31"/>
  <c r="I42"/>
  <c r="I19"/>
  <c r="I23"/>
  <c r="I44"/>
  <c r="I26"/>
  <c r="I34"/>
  <c r="I45"/>
  <c r="I46"/>
  <c r="I47"/>
  <c r="I37"/>
  <c r="I48"/>
  <c r="I20"/>
  <c r="I25"/>
  <c r="G20"/>
  <c r="G18"/>
  <c r="G24"/>
  <c r="G11"/>
  <c r="G22"/>
  <c r="G32"/>
  <c r="G14"/>
  <c r="G17"/>
  <c r="G7"/>
  <c r="G41"/>
  <c r="G35"/>
  <c r="G8"/>
  <c r="G49"/>
  <c r="G16"/>
  <c r="G15"/>
  <c r="G9"/>
  <c r="G40"/>
  <c r="G28"/>
  <c r="G50"/>
  <c r="G30"/>
  <c r="G51"/>
  <c r="G52"/>
  <c r="G10"/>
  <c r="G53"/>
  <c r="G38"/>
  <c r="G43"/>
  <c r="G12"/>
  <c r="G39"/>
  <c r="G13"/>
  <c r="G33"/>
  <c r="G54"/>
  <c r="G27"/>
  <c r="G29"/>
  <c r="G36"/>
  <c r="G21"/>
  <c r="G31"/>
  <c r="G42"/>
  <c r="G19"/>
  <c r="G23"/>
  <c r="G55"/>
  <c r="G44"/>
  <c r="G26"/>
  <c r="G56"/>
  <c r="G34"/>
  <c r="G45"/>
  <c r="G57"/>
  <c r="G46"/>
  <c r="G47"/>
  <c r="G37"/>
  <c r="G48"/>
  <c r="G25"/>
  <c r="E20" i="4" l="1"/>
  <c r="J20" s="1"/>
  <c r="E14"/>
  <c r="J14" s="1"/>
  <c r="E15"/>
  <c r="J15" s="1"/>
  <c r="E25"/>
  <c r="J25" s="1"/>
  <c r="E21"/>
  <c r="J21" s="1"/>
  <c r="E23"/>
  <c r="J23" s="1"/>
  <c r="E27"/>
  <c r="J27" s="1"/>
  <c r="E11"/>
  <c r="J11" s="1"/>
  <c r="E22"/>
  <c r="J22" s="1"/>
  <c r="E6"/>
  <c r="J6" s="1"/>
  <c r="E13"/>
  <c r="J13" s="1"/>
  <c r="E18"/>
  <c r="J18" s="1"/>
  <c r="E19"/>
  <c r="J19" s="1"/>
  <c r="E4"/>
  <c r="J4" s="1"/>
  <c r="E7"/>
  <c r="J7" s="1"/>
  <c r="E17"/>
  <c r="J17" s="1"/>
  <c r="E10"/>
  <c r="J10" s="1"/>
  <c r="E5"/>
  <c r="J5" s="1"/>
  <c r="E24"/>
  <c r="J24" s="1"/>
  <c r="E16"/>
  <c r="J16" s="1"/>
  <c r="E9"/>
  <c r="J9" s="1"/>
  <c r="E8"/>
  <c r="J8" s="1"/>
  <c r="E12"/>
  <c r="J12" s="1"/>
  <c r="E26"/>
  <c r="J26" s="1"/>
  <c r="E2"/>
  <c r="J2" s="1"/>
  <c r="E3"/>
  <c r="J3" s="1"/>
  <c r="C25"/>
  <c r="B25"/>
  <c r="E28" i="3"/>
  <c r="J28" s="1"/>
  <c r="E26"/>
  <c r="J26" s="1"/>
  <c r="E18"/>
  <c r="J18" s="1"/>
  <c r="E50"/>
  <c r="J50" s="1"/>
  <c r="E23"/>
  <c r="J23" s="1"/>
  <c r="E19"/>
  <c r="J19" s="1"/>
  <c r="E5"/>
  <c r="J5" s="1"/>
  <c r="E49"/>
  <c r="J49" s="1"/>
  <c r="E6"/>
  <c r="J6" s="1"/>
  <c r="E13"/>
  <c r="J13" s="1"/>
  <c r="E38"/>
  <c r="J38" s="1"/>
  <c r="E39"/>
  <c r="J39" s="1"/>
  <c r="E27"/>
  <c r="J27" s="1"/>
  <c r="E48"/>
  <c r="J48" s="1"/>
  <c r="E37"/>
  <c r="J37" s="1"/>
  <c r="E4"/>
  <c r="J4" s="1"/>
  <c r="E40"/>
  <c r="J40" s="1"/>
  <c r="E30"/>
  <c r="J30" s="1"/>
  <c r="E47"/>
  <c r="J47" s="1"/>
  <c r="E29"/>
  <c r="J29" s="1"/>
  <c r="E33"/>
  <c r="J33" s="1"/>
  <c r="E8"/>
  <c r="J8" s="1"/>
  <c r="E35"/>
  <c r="J35" s="1"/>
  <c r="E34"/>
  <c r="J34" s="1"/>
  <c r="E46"/>
  <c r="J46" s="1"/>
  <c r="E45"/>
  <c r="J45" s="1"/>
  <c r="E20"/>
  <c r="J20" s="1"/>
  <c r="E44"/>
  <c r="J44" s="1"/>
  <c r="E11"/>
  <c r="J11" s="1"/>
  <c r="E25"/>
  <c r="J25" s="1"/>
  <c r="E31"/>
  <c r="J31" s="1"/>
  <c r="E43"/>
  <c r="J43" s="1"/>
  <c r="E36"/>
  <c r="J36" s="1"/>
  <c r="E14"/>
  <c r="J14" s="1"/>
  <c r="E7"/>
  <c r="J7" s="1"/>
  <c r="E9"/>
  <c r="J9" s="1"/>
  <c r="E12"/>
  <c r="J12" s="1"/>
  <c r="E22"/>
  <c r="J22" s="1"/>
  <c r="E2"/>
  <c r="J2" s="1"/>
  <c r="E42"/>
  <c r="J42" s="1"/>
  <c r="E16"/>
  <c r="J16" s="1"/>
  <c r="E21"/>
  <c r="J21" s="1"/>
  <c r="E32"/>
  <c r="J32" s="1"/>
  <c r="E24"/>
  <c r="J24" s="1"/>
  <c r="E3"/>
  <c r="J3" s="1"/>
  <c r="E10"/>
  <c r="J10" s="1"/>
  <c r="E15"/>
  <c r="J15" s="1"/>
  <c r="E17"/>
  <c r="J17" s="1"/>
  <c r="E24" i="2" l="1"/>
  <c r="J24" s="1"/>
  <c r="E26"/>
  <c r="J26" s="1"/>
  <c r="E23"/>
  <c r="J23" s="1"/>
  <c r="E10"/>
  <c r="J10" s="1"/>
  <c r="E32"/>
  <c r="J32" s="1"/>
  <c r="E27"/>
  <c r="J27" s="1"/>
  <c r="E29"/>
  <c r="J29" s="1"/>
  <c r="E20"/>
  <c r="J20" s="1"/>
  <c r="E16"/>
  <c r="J16" s="1"/>
  <c r="E15"/>
  <c r="J15" s="1"/>
  <c r="E22"/>
  <c r="J22" s="1"/>
  <c r="E19"/>
  <c r="J19" s="1"/>
  <c r="E25"/>
  <c r="J25" s="1"/>
  <c r="E11"/>
  <c r="J11" s="1"/>
  <c r="E18"/>
  <c r="J18" s="1"/>
  <c r="E28"/>
  <c r="J28" s="1"/>
  <c r="E31"/>
  <c r="J31" s="1"/>
  <c r="E17"/>
  <c r="J17" s="1"/>
  <c r="E13"/>
  <c r="J13" s="1"/>
  <c r="E30"/>
  <c r="J30" s="1"/>
  <c r="E5"/>
  <c r="J5" s="1"/>
  <c r="E4"/>
  <c r="J4" s="1"/>
  <c r="E21"/>
  <c r="J21" s="1"/>
  <c r="E6"/>
  <c r="J6" s="1"/>
  <c r="E8"/>
  <c r="J8" s="1"/>
  <c r="E12"/>
  <c r="J12" s="1"/>
  <c r="E14"/>
  <c r="J14" s="1"/>
  <c r="E7"/>
  <c r="J7" s="1"/>
  <c r="E9"/>
  <c r="J9" s="1"/>
  <c r="E2"/>
  <c r="J2" s="1"/>
  <c r="E3"/>
  <c r="J3" s="1"/>
  <c r="E48" i="1"/>
  <c r="J48" s="1"/>
  <c r="E37"/>
  <c r="J37" s="1"/>
  <c r="E47"/>
  <c r="J47" s="1"/>
  <c r="E46"/>
  <c r="J46" s="1"/>
  <c r="E57"/>
  <c r="J57" s="1"/>
  <c r="E45"/>
  <c r="J45" s="1"/>
  <c r="E34"/>
  <c r="J34" s="1"/>
  <c r="E56"/>
  <c r="J56" s="1"/>
  <c r="E26"/>
  <c r="J26" s="1"/>
  <c r="E44"/>
  <c r="J44" s="1"/>
  <c r="E55"/>
  <c r="J55" s="1"/>
  <c r="E23"/>
  <c r="J23" s="1"/>
  <c r="E19"/>
  <c r="J19" s="1"/>
  <c r="E42"/>
  <c r="J42" s="1"/>
  <c r="E31"/>
  <c r="J31" s="1"/>
  <c r="E21"/>
  <c r="J21" s="1"/>
  <c r="E36"/>
  <c r="J36" s="1"/>
  <c r="E29"/>
  <c r="J29" s="1"/>
  <c r="E13"/>
  <c r="J13" s="1"/>
  <c r="E27"/>
  <c r="J27" s="1"/>
  <c r="E54"/>
  <c r="J54" s="1"/>
  <c r="E33"/>
  <c r="J33" s="1"/>
  <c r="E39"/>
  <c r="J39" s="1"/>
  <c r="E12"/>
  <c r="J12" s="1"/>
  <c r="E43"/>
  <c r="J43" s="1"/>
  <c r="E38"/>
  <c r="J38" s="1"/>
  <c r="E53"/>
  <c r="J53" s="1"/>
  <c r="E10"/>
  <c r="J10" s="1"/>
  <c r="E52"/>
  <c r="J52" s="1"/>
  <c r="E50"/>
  <c r="J50" s="1"/>
  <c r="E51"/>
  <c r="J51" s="1"/>
  <c r="E30"/>
  <c r="J30" s="1"/>
  <c r="E28"/>
  <c r="J28" s="1"/>
  <c r="E9"/>
  <c r="J9" s="1"/>
  <c r="E15"/>
  <c r="J15" s="1"/>
  <c r="E16"/>
  <c r="J16" s="1"/>
  <c r="E49"/>
  <c r="J49" s="1"/>
  <c r="E8"/>
  <c r="J8" s="1"/>
  <c r="E35"/>
  <c r="J35" s="1"/>
  <c r="E41"/>
  <c r="J41" s="1"/>
  <c r="E7"/>
  <c r="J7" s="1"/>
  <c r="E17"/>
  <c r="J17" s="1"/>
  <c r="E40"/>
  <c r="J40" s="1"/>
  <c r="E14"/>
  <c r="J14" s="1"/>
  <c r="E32"/>
  <c r="J32" s="1"/>
  <c r="E22"/>
  <c r="J22" s="1"/>
  <c r="E11"/>
  <c r="J11" s="1"/>
  <c r="E24"/>
  <c r="J24" s="1"/>
  <c r="E18"/>
  <c r="J18" s="1"/>
  <c r="E20"/>
  <c r="J20" s="1"/>
  <c r="E25"/>
  <c r="J25" s="1"/>
</calcChain>
</file>

<file path=xl/sharedStrings.xml><?xml version="1.0" encoding="utf-8"?>
<sst xmlns="http://schemas.openxmlformats.org/spreadsheetml/2006/main" count="208" uniqueCount="179">
  <si>
    <t>Район СПб</t>
  </si>
  <si>
    <t>Приморский</t>
  </si>
  <si>
    <t>Тип олимпиады:</t>
  </si>
  <si>
    <t>Всероссийская олимпиада школьников</t>
  </si>
  <si>
    <t>Предмет:</t>
  </si>
  <si>
    <t>Физическая культура</t>
  </si>
  <si>
    <t>Уровень обучения (класс):</t>
  </si>
  <si>
    <t>Дата проведения:</t>
  </si>
  <si>
    <t>Фамилия И.О.</t>
  </si>
  <si>
    <t>Номер общеобразовательного учреждения</t>
  </si>
  <si>
    <t>Класс обучения</t>
  </si>
  <si>
    <t>Результат (балл)</t>
  </si>
  <si>
    <t>Красило А.Д.</t>
  </si>
  <si>
    <t>Дробышева А.Ф.</t>
  </si>
  <si>
    <t>Старшинова А.Ю.</t>
  </si>
  <si>
    <t>Хромченко А.Ю.</t>
  </si>
  <si>
    <t>Семеновых С.А.</t>
  </si>
  <si>
    <t>Митяева А.И.</t>
  </si>
  <si>
    <t>Лапшина А.А.</t>
  </si>
  <si>
    <t>Тощакова Т.А.</t>
  </si>
  <si>
    <t>Романенко Е.С.</t>
  </si>
  <si>
    <t>Кожевникова В.Д.</t>
  </si>
  <si>
    <t>Трусова С.В.</t>
  </si>
  <si>
    <t>Пантыкина Ю.А.</t>
  </si>
  <si>
    <t>Медведева М.З.</t>
  </si>
  <si>
    <t>Антонкина И.А.</t>
  </si>
  <si>
    <t>Чечельницкая С.М.</t>
  </si>
  <si>
    <t>Курасова П.Е.</t>
  </si>
  <si>
    <t>Тарибо Е.Е.</t>
  </si>
  <si>
    <t>Шадрина А.Е.</t>
  </si>
  <si>
    <t>Дубинина А.И.</t>
  </si>
  <si>
    <t>Шутова К.В.</t>
  </si>
  <si>
    <t>Авдеева А.А.</t>
  </si>
  <si>
    <t>Брагина С.А.</t>
  </si>
  <si>
    <t>Гурина А.А.</t>
  </si>
  <si>
    <t>Курасова М.Е.</t>
  </si>
  <si>
    <t>Смильтан Н.В.</t>
  </si>
  <si>
    <t>Базовод С.Е.</t>
  </si>
  <si>
    <t>Викторова А.Д.</t>
  </si>
  <si>
    <t>Анурова Я.Д.</t>
  </si>
  <si>
    <t>Романова С.В.</t>
  </si>
  <si>
    <t>Поцелуева А.Е.</t>
  </si>
  <si>
    <t>Кутыева И.И.</t>
  </si>
  <si>
    <t>Фоминенко С.Н.</t>
  </si>
  <si>
    <t>Савельева Д.С.</t>
  </si>
  <si>
    <t>Рамзенкова Е.А.</t>
  </si>
  <si>
    <t>Слепцова Е.Р.</t>
  </si>
  <si>
    <t>Казначеева Н.Ю.</t>
  </si>
  <si>
    <t>Карпухина М.Д.</t>
  </si>
  <si>
    <t>Малина Е.Д.</t>
  </si>
  <si>
    <t>Герасимова Ю.А.</t>
  </si>
  <si>
    <t>Голованова А.А.</t>
  </si>
  <si>
    <t>Яровая А.М.</t>
  </si>
  <si>
    <t>Ким Юн Э.Э.</t>
  </si>
  <si>
    <t>Исупова В.В.</t>
  </si>
  <si>
    <t>Дмитриева В.А.</t>
  </si>
  <si>
    <t>Троникова М.Б.</t>
  </si>
  <si>
    <t>Гладкова К.Р.</t>
  </si>
  <si>
    <t>Трофимова В.Е.</t>
  </si>
  <si>
    <t>Волкова З.А.</t>
  </si>
  <si>
    <t>Эмир Э.А.</t>
  </si>
  <si>
    <t>Билько М.А.</t>
  </si>
  <si>
    <t>Балл теоретико-методических заданий</t>
  </si>
  <si>
    <t>Царёва Е.Д.</t>
  </si>
  <si>
    <t>Лаптева П.В.</t>
  </si>
  <si>
    <t>Симановская В.Р.</t>
  </si>
  <si>
    <t>Кургосова Т.А.</t>
  </si>
  <si>
    <t>Дейнега П.Э.</t>
  </si>
  <si>
    <t>Черталёва А.П.</t>
  </si>
  <si>
    <t>Алексеева В.С.</t>
  </si>
  <si>
    <t>Грузманова К.К.</t>
  </si>
  <si>
    <t>Шевченко А.А.</t>
  </si>
  <si>
    <t>гимназия №49</t>
  </si>
  <si>
    <t>Савченко А.В.</t>
  </si>
  <si>
    <t>Федорова М.А.</t>
  </si>
  <si>
    <t>Грищенко У.А.</t>
  </si>
  <si>
    <t>Нестерова А.Е.</t>
  </si>
  <si>
    <t>Пусторнакова А.В.</t>
  </si>
  <si>
    <t>Сергеева А.К.</t>
  </si>
  <si>
    <t>Котельникова М.Е.</t>
  </si>
  <si>
    <t>Савинцева А.П.</t>
  </si>
  <si>
    <t>Плешакова К.В.</t>
  </si>
  <si>
    <t>Самброс Е.М.</t>
  </si>
  <si>
    <t>Астапенко С.А.</t>
  </si>
  <si>
    <t>Вожова Э.А.</t>
  </si>
  <si>
    <t>Дерябина К.И.</t>
  </si>
  <si>
    <t>Степанова К.С.</t>
  </si>
  <si>
    <t>Фёдорова М.М.</t>
  </si>
  <si>
    <t>Денисова К.А.</t>
  </si>
  <si>
    <t>Колобова Е.И.</t>
  </si>
  <si>
    <t>Кургачева Е.В.</t>
  </si>
  <si>
    <t>Пришва К.А.</t>
  </si>
  <si>
    <t>Тамбовцева О.Ю.</t>
  </si>
  <si>
    <t>Васильева К.А.</t>
  </si>
  <si>
    <t>Прохорова Е.</t>
  </si>
  <si>
    <t>Фамилия И.О</t>
  </si>
  <si>
    <t>Гагуа Г.Л</t>
  </si>
  <si>
    <t>Новиков А.С</t>
  </si>
  <si>
    <t>Сибакин Г.К</t>
  </si>
  <si>
    <t>Белов Г.А</t>
  </si>
  <si>
    <t>Иноземцев А.Д</t>
  </si>
  <si>
    <t>Иванов А.А</t>
  </si>
  <si>
    <t>Колимбет Е.О</t>
  </si>
  <si>
    <t>Гужев И.А</t>
  </si>
  <si>
    <t>Махмудов Д.М</t>
  </si>
  <si>
    <t>Разумный Г.В</t>
  </si>
  <si>
    <t>Чистяков Е.А</t>
  </si>
  <si>
    <t>Кирюхин А.А</t>
  </si>
  <si>
    <t>Кузовников А.Р</t>
  </si>
  <si>
    <t>Соломаха Е.М</t>
  </si>
  <si>
    <t>Шмелев А.Д</t>
  </si>
  <si>
    <t>Чукалов В.А</t>
  </si>
  <si>
    <t>Майер А.П</t>
  </si>
  <si>
    <t>-</t>
  </si>
  <si>
    <t>Рябков Д.В</t>
  </si>
  <si>
    <t>Гребеньков М.Р</t>
  </si>
  <si>
    <t>Камнев А.В</t>
  </si>
  <si>
    <t>Андросов В.Н</t>
  </si>
  <si>
    <t>Кириченко В.П</t>
  </si>
  <si>
    <t>Шумкин А.С</t>
  </si>
  <si>
    <t>Мезенцев Б.Г</t>
  </si>
  <si>
    <t>Таратенко А.В</t>
  </si>
  <si>
    <t>Яблонский В.О</t>
  </si>
  <si>
    <t>Николенко Н.О</t>
  </si>
  <si>
    <t>Григорьев Д.М</t>
  </si>
  <si>
    <t>Самусенко М.А</t>
  </si>
  <si>
    <t>Головко И.П.</t>
  </si>
  <si>
    <t>Шараев В.О</t>
  </si>
  <si>
    <t>20,5</t>
  </si>
  <si>
    <t>Меньшуткин Ю.Г</t>
  </si>
  <si>
    <t>Ямковой Г.А</t>
  </si>
  <si>
    <t>Фиронов Г.П.</t>
  </si>
  <si>
    <t>Шапкин Д.В.</t>
  </si>
  <si>
    <t>Вичек П.А.</t>
  </si>
  <si>
    <t>Воробьёв-Черненков И.С.</t>
  </si>
  <si>
    <t>Демьянов А.М.</t>
  </si>
  <si>
    <t>Огарёв Д.В.</t>
  </si>
  <si>
    <t>Чащин М.И.</t>
  </si>
  <si>
    <t>Жемчужин А.Д.</t>
  </si>
  <si>
    <t>Крылов Г.Д.</t>
  </si>
  <si>
    <t>Герцен Е.А.</t>
  </si>
  <si>
    <t>Кульбачный Д.М.</t>
  </si>
  <si>
    <t>Ермолаев Д.С.</t>
  </si>
  <si>
    <t>Ляпунов  А.А.</t>
  </si>
  <si>
    <t>Капора Д.А.</t>
  </si>
  <si>
    <t>Толмач Г.Р</t>
  </si>
  <si>
    <t>Озерный Г.А.</t>
  </si>
  <si>
    <t>Круглов Е.А.</t>
  </si>
  <si>
    <t>Попов Е.К.</t>
  </si>
  <si>
    <t>Гурчин Д.А.</t>
  </si>
  <si>
    <t>Давыденко Н.М.</t>
  </si>
  <si>
    <t>Федотов В.Э.</t>
  </si>
  <si>
    <t>Кампа М.</t>
  </si>
  <si>
    <t>Тимощук  К.А.</t>
  </si>
  <si>
    <t>Медведев  П.В.</t>
  </si>
  <si>
    <t>Префетто Д.</t>
  </si>
  <si>
    <t>гимнастика</t>
  </si>
  <si>
    <t>Гимнастика (балл)</t>
  </si>
  <si>
    <t>Спортивные игры</t>
  </si>
  <si>
    <t>Спортивные игры (балл)</t>
  </si>
  <si>
    <t>Итог</t>
  </si>
  <si>
    <t>Сушкин К.В</t>
  </si>
  <si>
    <t>Дмитриев Т.В.</t>
  </si>
  <si>
    <t>Афанасьев П.Н</t>
  </si>
  <si>
    <t>Сапожков И.В</t>
  </si>
  <si>
    <t>Лушников В.С</t>
  </si>
  <si>
    <t>Дергачев И.С.</t>
  </si>
  <si>
    <t>Васильев А.А</t>
  </si>
  <si>
    <t>Яковлев Д.В</t>
  </si>
  <si>
    <t>Орлов Ф.В</t>
  </si>
  <si>
    <t>Шейкин С.В</t>
  </si>
  <si>
    <t>Леонтьев О.В</t>
  </si>
  <si>
    <t>Казначеев С.Ю</t>
  </si>
  <si>
    <t>Битюков Л.К</t>
  </si>
  <si>
    <t>Фадеев К.А</t>
  </si>
  <si>
    <t>Нехорошев А.Е</t>
  </si>
  <si>
    <t>Угольков С.И</t>
  </si>
  <si>
    <t>Мишаров М.В</t>
  </si>
  <si>
    <t>Гончаров Д.А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</si>
</sst>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16" fontId="0" fillId="0" borderId="0" xfId="0" applyNumberFormat="1"/>
    <xf numFmtId="0" fontId="2" fillId="0" borderId="1" xfId="0" applyFont="1" applyBorder="1"/>
    <xf numFmtId="2" fontId="0" fillId="0" borderId="1" xfId="0" applyNumberFormat="1" applyBorder="1"/>
    <xf numFmtId="0" fontId="2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2" fontId="1" fillId="0" borderId="1" xfId="0" applyNumberFormat="1" applyFont="1" applyBorder="1"/>
    <xf numFmtId="2" fontId="0" fillId="0" borderId="1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6"/>
  <sheetViews>
    <sheetView tabSelected="1" workbookViewId="0">
      <selection activeCell="M17" sqref="M17"/>
    </sheetView>
  </sheetViews>
  <sheetFormatPr defaultRowHeight="15"/>
  <cols>
    <col min="1" max="1" width="18.42578125" customWidth="1"/>
    <col min="2" max="2" width="14.7109375" customWidth="1"/>
    <col min="3" max="3" width="13.42578125" customWidth="1"/>
    <col min="4" max="4" width="14" customWidth="1"/>
    <col min="5" max="5" width="11.28515625" customWidth="1"/>
    <col min="7" max="7" width="11.5703125" customWidth="1"/>
    <col min="8" max="8" width="12.140625" customWidth="1"/>
    <col min="9" max="9" width="14.85546875" customWidth="1"/>
    <col min="10" max="10" width="14.7109375" customWidth="1"/>
  </cols>
  <sheetData>
    <row r="1" spans="1:12">
      <c r="C1" t="s">
        <v>0</v>
      </c>
      <c r="D1" t="s">
        <v>1</v>
      </c>
    </row>
    <row r="2" spans="1:12">
      <c r="C2" t="s">
        <v>2</v>
      </c>
      <c r="D2" t="s">
        <v>3</v>
      </c>
    </row>
    <row r="3" spans="1:12">
      <c r="C3" t="s">
        <v>4</v>
      </c>
      <c r="D3" t="s">
        <v>5</v>
      </c>
    </row>
    <row r="4" spans="1:12">
      <c r="C4" t="s">
        <v>6</v>
      </c>
      <c r="D4" s="7">
        <v>45239</v>
      </c>
    </row>
    <row r="5" spans="1:12">
      <c r="C5" t="s">
        <v>7</v>
      </c>
    </row>
    <row r="6" spans="1:12" ht="60">
      <c r="A6" s="1" t="s">
        <v>8</v>
      </c>
      <c r="B6" s="2" t="s">
        <v>9</v>
      </c>
      <c r="C6" s="2" t="s">
        <v>10</v>
      </c>
      <c r="D6" s="2" t="s">
        <v>62</v>
      </c>
      <c r="E6" s="6" t="s">
        <v>11</v>
      </c>
      <c r="F6" s="2" t="s">
        <v>156</v>
      </c>
      <c r="G6" s="11" t="s">
        <v>157</v>
      </c>
      <c r="H6" s="10" t="s">
        <v>158</v>
      </c>
      <c r="I6" s="11" t="s">
        <v>159</v>
      </c>
      <c r="J6" s="12" t="s">
        <v>160</v>
      </c>
      <c r="K6" s="8"/>
      <c r="L6" s="8"/>
    </row>
    <row r="7" spans="1:12">
      <c r="A7" s="3" t="s">
        <v>22</v>
      </c>
      <c r="B7" s="4">
        <v>630</v>
      </c>
      <c r="C7" s="4">
        <v>11</v>
      </c>
      <c r="D7" s="4">
        <v>22</v>
      </c>
      <c r="E7" s="5">
        <f t="shared" ref="E7:E38" si="0">20*D:D/48.5</f>
        <v>9.072164948453608</v>
      </c>
      <c r="F7" s="4">
        <v>18.899999999999999</v>
      </c>
      <c r="G7" s="4">
        <f t="shared" ref="G7:G38" si="1">40*F:F/20</f>
        <v>37.799999999999997</v>
      </c>
      <c r="H7" s="4">
        <v>133.54</v>
      </c>
      <c r="I7" s="15">
        <f t="shared" ref="I7:I49" si="2">40*133.5/H7</f>
        <v>39.988018571214617</v>
      </c>
      <c r="J7" s="16">
        <f t="shared" ref="J7:J38" si="3">SUM(E7+G7+I7)</f>
        <v>86.860183519668226</v>
      </c>
      <c r="K7" s="3"/>
      <c r="L7" s="3"/>
    </row>
    <row r="8" spans="1:12">
      <c r="A8" s="3" t="s">
        <v>25</v>
      </c>
      <c r="B8" s="4">
        <v>598</v>
      </c>
      <c r="C8" s="4">
        <v>9</v>
      </c>
      <c r="D8" s="4">
        <v>21.5</v>
      </c>
      <c r="E8" s="5">
        <f t="shared" si="0"/>
        <v>8.8659793814432994</v>
      </c>
      <c r="F8" s="4">
        <v>18.95</v>
      </c>
      <c r="G8" s="4">
        <f t="shared" si="1"/>
        <v>37.9</v>
      </c>
      <c r="H8" s="4">
        <v>133.5</v>
      </c>
      <c r="I8" s="15">
        <f t="shared" si="2"/>
        <v>40</v>
      </c>
      <c r="J8" s="16">
        <f t="shared" si="3"/>
        <v>86.765979381443302</v>
      </c>
      <c r="K8" s="3"/>
      <c r="L8" s="3"/>
    </row>
    <row r="9" spans="1:12">
      <c r="A9" s="3" t="s">
        <v>29</v>
      </c>
      <c r="B9" s="4">
        <v>582</v>
      </c>
      <c r="C9" s="4">
        <v>9</v>
      </c>
      <c r="D9" s="4">
        <v>20.5</v>
      </c>
      <c r="E9" s="5">
        <f t="shared" si="0"/>
        <v>8.4536082474226806</v>
      </c>
      <c r="F9" s="4">
        <v>19.5</v>
      </c>
      <c r="G9" s="4">
        <f t="shared" si="1"/>
        <v>39</v>
      </c>
      <c r="H9" s="4">
        <v>143.6</v>
      </c>
      <c r="I9" s="15">
        <f t="shared" si="2"/>
        <v>37.186629526462397</v>
      </c>
      <c r="J9" s="16">
        <f t="shared" si="3"/>
        <v>84.640237773885076</v>
      </c>
      <c r="K9" s="3"/>
      <c r="L9" s="3"/>
    </row>
    <row r="10" spans="1:12">
      <c r="A10" s="3" t="s">
        <v>35</v>
      </c>
      <c r="B10" s="4">
        <v>598</v>
      </c>
      <c r="C10" s="4">
        <v>11</v>
      </c>
      <c r="D10" s="4">
        <v>18.5</v>
      </c>
      <c r="E10" s="5">
        <f t="shared" si="0"/>
        <v>7.6288659793814437</v>
      </c>
      <c r="F10" s="4">
        <v>18.95</v>
      </c>
      <c r="G10" s="4">
        <f t="shared" si="1"/>
        <v>37.9</v>
      </c>
      <c r="H10" s="4">
        <v>138.57</v>
      </c>
      <c r="I10" s="15">
        <f t="shared" si="2"/>
        <v>38.536479757523274</v>
      </c>
      <c r="J10" s="16">
        <f t="shared" si="3"/>
        <v>84.065345736904717</v>
      </c>
      <c r="K10" s="3"/>
      <c r="L10" s="3"/>
    </row>
    <row r="11" spans="1:12">
      <c r="A11" s="3" t="s">
        <v>16</v>
      </c>
      <c r="B11" s="4">
        <v>598</v>
      </c>
      <c r="C11" s="4">
        <v>9</v>
      </c>
      <c r="D11" s="4">
        <v>27.5</v>
      </c>
      <c r="E11" s="5">
        <f t="shared" si="0"/>
        <v>11.340206185567011</v>
      </c>
      <c r="F11" s="4">
        <v>17.95</v>
      </c>
      <c r="G11" s="4">
        <f t="shared" si="1"/>
        <v>35.9</v>
      </c>
      <c r="H11" s="4">
        <v>148.53</v>
      </c>
      <c r="I11" s="15">
        <f t="shared" si="2"/>
        <v>35.952332862048074</v>
      </c>
      <c r="J11" s="16">
        <f t="shared" si="3"/>
        <v>83.192539047615085</v>
      </c>
      <c r="K11" s="3"/>
      <c r="L11" s="3"/>
    </row>
    <row r="12" spans="1:12">
      <c r="A12" s="3" t="s">
        <v>39</v>
      </c>
      <c r="B12" s="4">
        <v>41</v>
      </c>
      <c r="C12" s="4">
        <v>10</v>
      </c>
      <c r="D12" s="4">
        <v>18</v>
      </c>
      <c r="E12" s="5">
        <f t="shared" si="0"/>
        <v>7.4226804123711343</v>
      </c>
      <c r="F12" s="4">
        <v>19.05</v>
      </c>
      <c r="G12" s="4">
        <f t="shared" si="1"/>
        <v>38.1</v>
      </c>
      <c r="H12" s="4">
        <v>142.84</v>
      </c>
      <c r="I12" s="15">
        <f t="shared" si="2"/>
        <v>37.384486138336598</v>
      </c>
      <c r="J12" s="16">
        <f t="shared" si="3"/>
        <v>82.907166550707728</v>
      </c>
      <c r="K12" s="3"/>
      <c r="L12" s="3"/>
    </row>
    <row r="13" spans="1:12">
      <c r="A13" s="3" t="s">
        <v>44</v>
      </c>
      <c r="B13" s="4">
        <v>630</v>
      </c>
      <c r="C13" s="4">
        <v>9</v>
      </c>
      <c r="D13" s="4">
        <v>16.5</v>
      </c>
      <c r="E13" s="5">
        <f t="shared" si="0"/>
        <v>6.804123711340206</v>
      </c>
      <c r="F13" s="4">
        <v>18.149999999999999</v>
      </c>
      <c r="G13" s="4">
        <f t="shared" si="1"/>
        <v>36.299999999999997</v>
      </c>
      <c r="H13" s="4">
        <v>137.02000000000001</v>
      </c>
      <c r="I13" s="15">
        <f t="shared" si="2"/>
        <v>38.972412786454527</v>
      </c>
      <c r="J13" s="16">
        <f t="shared" si="3"/>
        <v>82.076536497794734</v>
      </c>
      <c r="K13" s="3"/>
      <c r="L13" s="3"/>
    </row>
    <row r="14" spans="1:12">
      <c r="A14" s="3" t="s">
        <v>19</v>
      </c>
      <c r="B14" s="4">
        <v>540</v>
      </c>
      <c r="C14" s="4">
        <v>9</v>
      </c>
      <c r="D14" s="4">
        <v>26</v>
      </c>
      <c r="E14" s="5">
        <f t="shared" si="0"/>
        <v>10.721649484536082</v>
      </c>
      <c r="F14" s="4">
        <v>18.350000000000001</v>
      </c>
      <c r="G14" s="4">
        <f t="shared" si="1"/>
        <v>36.700000000000003</v>
      </c>
      <c r="H14" s="4">
        <v>155.6</v>
      </c>
      <c r="I14" s="15">
        <f t="shared" si="2"/>
        <v>34.318766066838045</v>
      </c>
      <c r="J14" s="16">
        <f t="shared" si="3"/>
        <v>81.740415551374127</v>
      </c>
      <c r="K14" s="3"/>
      <c r="L14" s="3"/>
    </row>
    <row r="15" spans="1:12">
      <c r="A15" s="3" t="s">
        <v>28</v>
      </c>
      <c r="B15" s="4">
        <v>46</v>
      </c>
      <c r="C15" s="4">
        <v>9</v>
      </c>
      <c r="D15" s="4">
        <v>20.5</v>
      </c>
      <c r="E15" s="5">
        <f t="shared" si="0"/>
        <v>8.4536082474226806</v>
      </c>
      <c r="F15" s="4">
        <v>17.100000000000001</v>
      </c>
      <c r="G15" s="4">
        <f t="shared" si="1"/>
        <v>34.200000000000003</v>
      </c>
      <c r="H15" s="4">
        <v>137.46</v>
      </c>
      <c r="I15" s="15">
        <f t="shared" si="2"/>
        <v>38.847664775207328</v>
      </c>
      <c r="J15" s="16">
        <f t="shared" si="3"/>
        <v>81.501273022630016</v>
      </c>
      <c r="K15" s="3"/>
      <c r="L15" s="3"/>
    </row>
    <row r="16" spans="1:12">
      <c r="A16" s="3" t="s">
        <v>27</v>
      </c>
      <c r="B16" s="4">
        <v>598</v>
      </c>
      <c r="C16" s="4">
        <v>11</v>
      </c>
      <c r="D16" s="4">
        <v>20.5</v>
      </c>
      <c r="E16" s="5">
        <f t="shared" si="0"/>
        <v>8.4536082474226806</v>
      </c>
      <c r="F16" s="4">
        <v>17.899999999999999</v>
      </c>
      <c r="G16" s="4">
        <f t="shared" si="1"/>
        <v>35.799999999999997</v>
      </c>
      <c r="H16" s="4">
        <v>144.15</v>
      </c>
      <c r="I16" s="15">
        <f t="shared" si="2"/>
        <v>37.044745057232049</v>
      </c>
      <c r="J16" s="16">
        <f t="shared" si="3"/>
        <v>81.298353304654725</v>
      </c>
      <c r="K16" s="3"/>
      <c r="L16" s="3"/>
    </row>
    <row r="17" spans="1:12">
      <c r="A17" s="3" t="s">
        <v>21</v>
      </c>
      <c r="B17" s="4">
        <v>64</v>
      </c>
      <c r="C17" s="4">
        <v>9</v>
      </c>
      <c r="D17" s="4">
        <v>23</v>
      </c>
      <c r="E17" s="5">
        <f t="shared" si="0"/>
        <v>9.4845360824742269</v>
      </c>
      <c r="F17" s="4">
        <v>17.399999999999999</v>
      </c>
      <c r="G17" s="4">
        <f t="shared" si="1"/>
        <v>34.799999999999997</v>
      </c>
      <c r="H17" s="4">
        <v>146.85</v>
      </c>
      <c r="I17" s="15">
        <f t="shared" si="2"/>
        <v>36.363636363636367</v>
      </c>
      <c r="J17" s="16">
        <f t="shared" si="3"/>
        <v>80.648172446110593</v>
      </c>
      <c r="K17" s="3"/>
      <c r="L17" s="3"/>
    </row>
    <row r="18" spans="1:12">
      <c r="A18" s="3" t="s">
        <v>14</v>
      </c>
      <c r="B18" s="4">
        <v>41</v>
      </c>
      <c r="C18" s="4">
        <v>11</v>
      </c>
      <c r="D18" s="4">
        <v>27.5</v>
      </c>
      <c r="E18" s="5">
        <f t="shared" si="0"/>
        <v>11.340206185567011</v>
      </c>
      <c r="F18" s="4">
        <v>19.05</v>
      </c>
      <c r="G18" s="4">
        <f t="shared" si="1"/>
        <v>38.1</v>
      </c>
      <c r="H18" s="4">
        <v>172.48</v>
      </c>
      <c r="I18" s="15">
        <f t="shared" si="2"/>
        <v>30.960111317254178</v>
      </c>
      <c r="J18" s="16">
        <f t="shared" si="3"/>
        <v>80.400317502821196</v>
      </c>
      <c r="K18" s="3"/>
      <c r="L18" s="3"/>
    </row>
    <row r="19" spans="1:12">
      <c r="A19" s="3" t="s">
        <v>49</v>
      </c>
      <c r="B19" s="4">
        <v>320</v>
      </c>
      <c r="C19" s="4">
        <v>9</v>
      </c>
      <c r="D19" s="4">
        <v>14</v>
      </c>
      <c r="E19" s="5">
        <f t="shared" si="0"/>
        <v>5.7731958762886597</v>
      </c>
      <c r="F19" s="4">
        <v>19.2</v>
      </c>
      <c r="G19" s="4">
        <f t="shared" si="1"/>
        <v>38.4</v>
      </c>
      <c r="H19" s="4">
        <v>154.82</v>
      </c>
      <c r="I19" s="15">
        <f t="shared" si="2"/>
        <v>34.491667743185637</v>
      </c>
      <c r="J19" s="16">
        <f t="shared" si="3"/>
        <v>78.664863619474289</v>
      </c>
      <c r="K19" s="3"/>
      <c r="L19" s="3"/>
    </row>
    <row r="20" spans="1:12">
      <c r="A20" s="3" t="s">
        <v>13</v>
      </c>
      <c r="B20" s="4">
        <v>617</v>
      </c>
      <c r="C20" s="4">
        <v>9</v>
      </c>
      <c r="D20" s="4">
        <v>32</v>
      </c>
      <c r="E20" s="5">
        <f t="shared" si="0"/>
        <v>13.195876288659793</v>
      </c>
      <c r="F20" s="4">
        <v>17.850000000000001</v>
      </c>
      <c r="G20" s="4">
        <f t="shared" si="1"/>
        <v>35.700000000000003</v>
      </c>
      <c r="H20" s="4">
        <v>182.8</v>
      </c>
      <c r="I20" s="15">
        <f t="shared" si="2"/>
        <v>29.212253829321661</v>
      </c>
      <c r="J20" s="16">
        <f t="shared" si="3"/>
        <v>78.10813011798146</v>
      </c>
      <c r="K20" s="3"/>
      <c r="L20" s="3"/>
    </row>
    <row r="21" spans="1:12">
      <c r="A21" s="3" t="s">
        <v>155</v>
      </c>
      <c r="B21" s="4">
        <v>52</v>
      </c>
      <c r="C21" s="4">
        <v>10</v>
      </c>
      <c r="D21" s="4">
        <v>15</v>
      </c>
      <c r="E21" s="5">
        <f t="shared" si="0"/>
        <v>6.1855670103092786</v>
      </c>
      <c r="F21" s="4">
        <v>19.05</v>
      </c>
      <c r="G21" s="4">
        <f t="shared" si="1"/>
        <v>38.1</v>
      </c>
      <c r="H21" s="4">
        <v>159.96</v>
      </c>
      <c r="I21" s="15">
        <f t="shared" si="2"/>
        <v>33.383345836459114</v>
      </c>
      <c r="J21" s="16">
        <f t="shared" si="3"/>
        <v>77.668912846768393</v>
      </c>
      <c r="K21" s="3"/>
      <c r="L21" s="3"/>
    </row>
    <row r="22" spans="1:12">
      <c r="A22" s="3" t="s">
        <v>17</v>
      </c>
      <c r="B22" s="4">
        <v>598</v>
      </c>
      <c r="C22" s="4">
        <v>9</v>
      </c>
      <c r="D22" s="4">
        <v>27</v>
      </c>
      <c r="E22" s="5">
        <f t="shared" si="0"/>
        <v>11.134020618556701</v>
      </c>
      <c r="F22" s="4">
        <v>16.45</v>
      </c>
      <c r="G22" s="4">
        <f t="shared" si="1"/>
        <v>32.9</v>
      </c>
      <c r="H22" s="4">
        <v>160.22999999999999</v>
      </c>
      <c r="I22" s="15">
        <f t="shared" si="2"/>
        <v>33.327092304811835</v>
      </c>
      <c r="J22" s="16">
        <f t="shared" si="3"/>
        <v>77.361112923368523</v>
      </c>
      <c r="K22" s="3"/>
      <c r="L22" s="3"/>
    </row>
    <row r="23" spans="1:12">
      <c r="A23" s="3" t="s">
        <v>50</v>
      </c>
      <c r="B23" s="4">
        <v>630</v>
      </c>
      <c r="C23" s="4">
        <v>9</v>
      </c>
      <c r="D23" s="4">
        <v>13.5</v>
      </c>
      <c r="E23" s="5">
        <f t="shared" si="0"/>
        <v>5.5670103092783503</v>
      </c>
      <c r="F23" s="4">
        <v>18.899999999999999</v>
      </c>
      <c r="G23" s="4">
        <f t="shared" si="1"/>
        <v>37.799999999999997</v>
      </c>
      <c r="H23" s="4">
        <v>158.34</v>
      </c>
      <c r="I23" s="15">
        <f t="shared" si="2"/>
        <v>33.724895793861307</v>
      </c>
      <c r="J23" s="16">
        <f t="shared" si="3"/>
        <v>77.09190610313965</v>
      </c>
      <c r="K23" s="3"/>
      <c r="L23" s="3"/>
    </row>
    <row r="24" spans="1:12">
      <c r="A24" s="3" t="s">
        <v>15</v>
      </c>
      <c r="B24" s="4">
        <v>579</v>
      </c>
      <c r="C24" s="4">
        <v>10</v>
      </c>
      <c r="D24" s="4">
        <v>27.5</v>
      </c>
      <c r="E24" s="5">
        <f t="shared" si="0"/>
        <v>11.340206185567011</v>
      </c>
      <c r="F24" s="4">
        <v>16.95</v>
      </c>
      <c r="G24" s="4">
        <f t="shared" si="1"/>
        <v>33.9</v>
      </c>
      <c r="H24" s="4">
        <v>168.72</v>
      </c>
      <c r="I24" s="15">
        <f t="shared" si="2"/>
        <v>31.650071123755335</v>
      </c>
      <c r="J24" s="16">
        <f t="shared" si="3"/>
        <v>76.890277309322343</v>
      </c>
      <c r="K24" s="3"/>
      <c r="L24" s="3"/>
    </row>
    <row r="25" spans="1:12">
      <c r="A25" s="3" t="s">
        <v>12</v>
      </c>
      <c r="B25" s="4">
        <v>246</v>
      </c>
      <c r="C25" s="4">
        <v>10</v>
      </c>
      <c r="D25" s="4">
        <v>38.5</v>
      </c>
      <c r="E25" s="5">
        <f t="shared" si="0"/>
        <v>15.876288659793815</v>
      </c>
      <c r="F25" s="4">
        <v>17</v>
      </c>
      <c r="G25" s="4">
        <f t="shared" si="1"/>
        <v>34</v>
      </c>
      <c r="H25" s="4">
        <v>198.92</v>
      </c>
      <c r="I25" s="15">
        <f t="shared" si="2"/>
        <v>26.844962799115223</v>
      </c>
      <c r="J25" s="16">
        <f t="shared" si="3"/>
        <v>76.721251458909038</v>
      </c>
      <c r="K25" s="3"/>
      <c r="L25" s="3"/>
    </row>
    <row r="26" spans="1:12">
      <c r="A26" s="3" t="s">
        <v>53</v>
      </c>
      <c r="B26" s="4">
        <v>640</v>
      </c>
      <c r="C26" s="4">
        <v>9</v>
      </c>
      <c r="D26" s="4">
        <v>12.5</v>
      </c>
      <c r="E26" s="5">
        <f t="shared" si="0"/>
        <v>5.1546391752577323</v>
      </c>
      <c r="F26" s="4">
        <v>17.7</v>
      </c>
      <c r="G26" s="4">
        <f t="shared" si="1"/>
        <v>35.4</v>
      </c>
      <c r="H26" s="4">
        <v>151.30000000000001</v>
      </c>
      <c r="I26" s="15">
        <f t="shared" si="2"/>
        <v>35.294117647058819</v>
      </c>
      <c r="J26" s="16">
        <f t="shared" si="3"/>
        <v>75.848756822316545</v>
      </c>
      <c r="K26" s="3"/>
      <c r="L26" s="3"/>
    </row>
    <row r="27" spans="1:12">
      <c r="A27" s="3" t="s">
        <v>43</v>
      </c>
      <c r="B27" s="4">
        <v>64</v>
      </c>
      <c r="C27" s="4">
        <v>10</v>
      </c>
      <c r="D27" s="4">
        <v>15.5</v>
      </c>
      <c r="E27" s="5">
        <f t="shared" si="0"/>
        <v>6.391752577319588</v>
      </c>
      <c r="F27" s="4">
        <v>17.95</v>
      </c>
      <c r="G27" s="4">
        <f t="shared" si="1"/>
        <v>35.9</v>
      </c>
      <c r="H27" s="4">
        <v>163.47</v>
      </c>
      <c r="I27" s="15">
        <f t="shared" si="2"/>
        <v>32.666544320058726</v>
      </c>
      <c r="J27" s="16">
        <f t="shared" si="3"/>
        <v>74.958296897378318</v>
      </c>
      <c r="K27" s="3"/>
      <c r="L27" s="3"/>
    </row>
    <row r="28" spans="1:12">
      <c r="A28" s="3" t="s">
        <v>30</v>
      </c>
      <c r="B28" s="4">
        <v>64</v>
      </c>
      <c r="C28" s="4">
        <v>11</v>
      </c>
      <c r="D28" s="4">
        <v>19.5</v>
      </c>
      <c r="E28" s="5">
        <f t="shared" si="0"/>
        <v>8.0412371134020617</v>
      </c>
      <c r="F28" s="4">
        <v>16.75</v>
      </c>
      <c r="G28" s="4">
        <f t="shared" si="1"/>
        <v>33.5</v>
      </c>
      <c r="H28" s="4">
        <v>160.28</v>
      </c>
      <c r="I28" s="15">
        <f t="shared" si="2"/>
        <v>33.316695782380833</v>
      </c>
      <c r="J28" s="16">
        <f t="shared" si="3"/>
        <v>74.857932895782895</v>
      </c>
      <c r="K28" s="3"/>
      <c r="L28" s="3"/>
    </row>
    <row r="29" spans="1:12">
      <c r="A29" s="3" t="s">
        <v>45</v>
      </c>
      <c r="B29" s="4">
        <v>635</v>
      </c>
      <c r="C29" s="4">
        <v>11</v>
      </c>
      <c r="D29" s="4">
        <v>15</v>
      </c>
      <c r="E29" s="5">
        <f t="shared" si="0"/>
        <v>6.1855670103092786</v>
      </c>
      <c r="F29" s="4">
        <v>16.5</v>
      </c>
      <c r="G29" s="4">
        <f t="shared" si="1"/>
        <v>33</v>
      </c>
      <c r="H29" s="4">
        <v>149.94999999999999</v>
      </c>
      <c r="I29" s="15">
        <f t="shared" si="2"/>
        <v>35.611870623541186</v>
      </c>
      <c r="J29" s="16">
        <f t="shared" si="3"/>
        <v>74.797437633850464</v>
      </c>
      <c r="K29" s="3"/>
      <c r="L29" s="3"/>
    </row>
    <row r="30" spans="1:12">
      <c r="A30" s="3" t="s">
        <v>31</v>
      </c>
      <c r="B30" s="4">
        <v>540</v>
      </c>
      <c r="C30" s="4">
        <v>9</v>
      </c>
      <c r="D30" s="4">
        <v>19</v>
      </c>
      <c r="E30" s="5">
        <f t="shared" si="0"/>
        <v>7.8350515463917523</v>
      </c>
      <c r="F30" s="4">
        <v>15.55</v>
      </c>
      <c r="G30" s="4">
        <f t="shared" si="1"/>
        <v>31.1</v>
      </c>
      <c r="H30" s="4">
        <v>150.15</v>
      </c>
      <c r="I30" s="15">
        <f t="shared" si="2"/>
        <v>35.564435564435563</v>
      </c>
      <c r="J30" s="16">
        <f t="shared" si="3"/>
        <v>74.499487110827317</v>
      </c>
      <c r="K30" s="3"/>
      <c r="L30" s="3"/>
    </row>
    <row r="31" spans="1:12">
      <c r="A31" s="3" t="s">
        <v>47</v>
      </c>
      <c r="B31" s="4">
        <v>41</v>
      </c>
      <c r="C31" s="4">
        <v>9</v>
      </c>
      <c r="D31" s="4">
        <v>15</v>
      </c>
      <c r="E31" s="5">
        <f t="shared" si="0"/>
        <v>6.1855670103092786</v>
      </c>
      <c r="F31" s="4">
        <v>16.399999999999999</v>
      </c>
      <c r="G31" s="4">
        <f t="shared" si="1"/>
        <v>32.799999999999997</v>
      </c>
      <c r="H31" s="4">
        <v>152.26</v>
      </c>
      <c r="I31" s="15">
        <f t="shared" si="2"/>
        <v>35.07158807303297</v>
      </c>
      <c r="J31" s="16">
        <f t="shared" si="3"/>
        <v>74.057155083342252</v>
      </c>
      <c r="K31" s="3"/>
      <c r="L31" s="3"/>
    </row>
    <row r="32" spans="1:12">
      <c r="A32" s="3" t="s">
        <v>18</v>
      </c>
      <c r="B32" s="4">
        <v>41</v>
      </c>
      <c r="C32" s="4">
        <v>9</v>
      </c>
      <c r="D32" s="4">
        <v>26</v>
      </c>
      <c r="E32" s="5">
        <f t="shared" si="0"/>
        <v>10.721649484536082</v>
      </c>
      <c r="F32" s="4">
        <v>17.5</v>
      </c>
      <c r="G32" s="4">
        <f t="shared" si="1"/>
        <v>35</v>
      </c>
      <c r="H32" s="4">
        <v>188.7</v>
      </c>
      <c r="I32" s="15">
        <f t="shared" si="2"/>
        <v>28.298887122416534</v>
      </c>
      <c r="J32" s="16">
        <f t="shared" si="3"/>
        <v>74.020536606952618</v>
      </c>
      <c r="K32" s="3"/>
      <c r="L32" s="3"/>
    </row>
    <row r="33" spans="1:12">
      <c r="A33" s="3" t="s">
        <v>41</v>
      </c>
      <c r="B33" s="4">
        <v>43</v>
      </c>
      <c r="C33" s="4">
        <v>11</v>
      </c>
      <c r="D33" s="4">
        <v>16</v>
      </c>
      <c r="E33" s="5">
        <f t="shared" si="0"/>
        <v>6.5979381443298966</v>
      </c>
      <c r="F33" s="4">
        <v>18.3</v>
      </c>
      <c r="G33" s="4">
        <f t="shared" si="1"/>
        <v>36.6</v>
      </c>
      <c r="H33" s="4">
        <v>173.38</v>
      </c>
      <c r="I33" s="15">
        <f t="shared" si="2"/>
        <v>30.799400161494983</v>
      </c>
      <c r="J33" s="16">
        <f t="shared" si="3"/>
        <v>73.997338305824883</v>
      </c>
      <c r="K33" s="3"/>
      <c r="L33" s="3"/>
    </row>
    <row r="34" spans="1:12">
      <c r="A34" s="3" t="s">
        <v>55</v>
      </c>
      <c r="B34" s="4">
        <v>38</v>
      </c>
      <c r="C34" s="4">
        <v>9</v>
      </c>
      <c r="D34" s="4">
        <v>12</v>
      </c>
      <c r="E34" s="5">
        <f t="shared" si="0"/>
        <v>4.9484536082474229</v>
      </c>
      <c r="F34" s="4">
        <v>14.95</v>
      </c>
      <c r="G34" s="4">
        <f t="shared" si="1"/>
        <v>29.9</v>
      </c>
      <c r="H34" s="4">
        <v>136.9</v>
      </c>
      <c r="I34" s="15">
        <f t="shared" si="2"/>
        <v>39.006574141709272</v>
      </c>
      <c r="J34" s="16">
        <f t="shared" si="3"/>
        <v>73.85502774995669</v>
      </c>
      <c r="K34" s="3"/>
      <c r="L34" s="3"/>
    </row>
    <row r="35" spans="1:12">
      <c r="A35" s="3" t="s">
        <v>24</v>
      </c>
      <c r="B35" s="4">
        <v>635</v>
      </c>
      <c r="C35" s="4">
        <v>10</v>
      </c>
      <c r="D35" s="4">
        <v>21.5</v>
      </c>
      <c r="E35" s="5">
        <f t="shared" si="0"/>
        <v>8.8659793814432994</v>
      </c>
      <c r="F35" s="4">
        <v>16.45</v>
      </c>
      <c r="G35" s="4">
        <f t="shared" si="1"/>
        <v>32.9</v>
      </c>
      <c r="H35" s="4">
        <v>166.5</v>
      </c>
      <c r="I35" s="15">
        <f t="shared" si="2"/>
        <v>32.072072072072075</v>
      </c>
      <c r="J35" s="16">
        <f t="shared" si="3"/>
        <v>73.838051453515376</v>
      </c>
      <c r="K35" s="3"/>
      <c r="L35" s="3"/>
    </row>
    <row r="36" spans="1:12">
      <c r="A36" s="3" t="s">
        <v>46</v>
      </c>
      <c r="B36" s="4">
        <v>320</v>
      </c>
      <c r="C36" s="4">
        <v>11</v>
      </c>
      <c r="D36" s="4">
        <v>15</v>
      </c>
      <c r="E36" s="5">
        <f t="shared" si="0"/>
        <v>6.1855670103092786</v>
      </c>
      <c r="F36" s="4">
        <v>16.55</v>
      </c>
      <c r="G36" s="4">
        <f t="shared" si="1"/>
        <v>33.1</v>
      </c>
      <c r="H36" s="4">
        <v>155.15</v>
      </c>
      <c r="I36" s="15">
        <f t="shared" si="2"/>
        <v>34.41830486625846</v>
      </c>
      <c r="J36" s="16">
        <f t="shared" si="3"/>
        <v>73.703871876567746</v>
      </c>
      <c r="K36" s="3"/>
      <c r="L36" s="3"/>
    </row>
    <row r="37" spans="1:12">
      <c r="A37" s="3" t="s">
        <v>60</v>
      </c>
      <c r="B37" s="4">
        <v>630</v>
      </c>
      <c r="C37" s="4">
        <v>9</v>
      </c>
      <c r="D37" s="4">
        <v>8.5</v>
      </c>
      <c r="E37" s="5">
        <f t="shared" si="0"/>
        <v>3.5051546391752577</v>
      </c>
      <c r="F37" s="4">
        <v>17.399999999999999</v>
      </c>
      <c r="G37" s="4">
        <f t="shared" si="1"/>
        <v>34.799999999999997</v>
      </c>
      <c r="H37" s="4">
        <v>155.65</v>
      </c>
      <c r="I37" s="15">
        <f t="shared" si="2"/>
        <v>34.307741728236429</v>
      </c>
      <c r="J37" s="16">
        <f t="shared" si="3"/>
        <v>72.612896367411679</v>
      </c>
      <c r="K37" s="3"/>
      <c r="L37" s="3"/>
    </row>
    <row r="38" spans="1:12">
      <c r="A38" s="3" t="s">
        <v>37</v>
      </c>
      <c r="B38" s="4">
        <v>46</v>
      </c>
      <c r="C38" s="4">
        <v>9</v>
      </c>
      <c r="D38" s="4">
        <v>18.5</v>
      </c>
      <c r="E38" s="5">
        <f t="shared" si="0"/>
        <v>7.6288659793814437</v>
      </c>
      <c r="F38" s="4">
        <v>16.399999999999999</v>
      </c>
      <c r="G38" s="4">
        <f t="shared" si="1"/>
        <v>32.799999999999997</v>
      </c>
      <c r="H38" s="4">
        <v>178.26</v>
      </c>
      <c r="I38" s="15">
        <f t="shared" si="2"/>
        <v>29.956243688993606</v>
      </c>
      <c r="J38" s="16">
        <f t="shared" si="3"/>
        <v>70.385109668375051</v>
      </c>
      <c r="K38" s="3"/>
      <c r="L38" s="3"/>
    </row>
    <row r="39" spans="1:12">
      <c r="A39" s="3" t="s">
        <v>40</v>
      </c>
      <c r="B39" s="4">
        <v>618</v>
      </c>
      <c r="C39" s="4">
        <v>11</v>
      </c>
      <c r="D39" s="4">
        <v>17.5</v>
      </c>
      <c r="E39" s="5">
        <f t="shared" ref="E39:E57" si="4">20*D:D/48.5</f>
        <v>7.2164948453608249</v>
      </c>
      <c r="F39" s="4">
        <v>13.85</v>
      </c>
      <c r="G39" s="4">
        <f t="shared" ref="G39:G57" si="5">40*F:F/20</f>
        <v>27.7</v>
      </c>
      <c r="H39" s="4">
        <v>152.5</v>
      </c>
      <c r="I39" s="15">
        <f t="shared" si="2"/>
        <v>35.016393442622949</v>
      </c>
      <c r="J39" s="16">
        <f t="shared" ref="J39:J57" si="6">SUM(E39+G39+I39)</f>
        <v>69.932888287983772</v>
      </c>
      <c r="K39" s="3"/>
      <c r="L39" s="3"/>
    </row>
    <row r="40" spans="1:12">
      <c r="A40" s="3" t="s">
        <v>20</v>
      </c>
      <c r="B40" s="4">
        <v>618</v>
      </c>
      <c r="C40" s="4">
        <v>10</v>
      </c>
      <c r="D40" s="4">
        <v>20</v>
      </c>
      <c r="E40" s="5">
        <f t="shared" si="4"/>
        <v>8.2474226804123703</v>
      </c>
      <c r="F40" s="4">
        <v>16.2</v>
      </c>
      <c r="G40" s="4">
        <f t="shared" si="5"/>
        <v>32.4</v>
      </c>
      <c r="H40" s="4">
        <v>188.48</v>
      </c>
      <c r="I40" s="15">
        <f t="shared" si="2"/>
        <v>28.331918505942276</v>
      </c>
      <c r="J40" s="16">
        <f t="shared" si="6"/>
        <v>68.979341186354645</v>
      </c>
      <c r="K40" s="3"/>
      <c r="L40" s="3"/>
    </row>
    <row r="41" spans="1:12">
      <c r="A41" s="3" t="s">
        <v>23</v>
      </c>
      <c r="B41" s="4">
        <v>777</v>
      </c>
      <c r="C41" s="4">
        <v>10</v>
      </c>
      <c r="D41" s="4">
        <v>22</v>
      </c>
      <c r="E41" s="5">
        <f t="shared" si="4"/>
        <v>9.072164948453608</v>
      </c>
      <c r="F41" s="4">
        <v>15.5</v>
      </c>
      <c r="G41" s="4">
        <f t="shared" si="5"/>
        <v>31</v>
      </c>
      <c r="H41" s="4">
        <v>187.82</v>
      </c>
      <c r="I41" s="15">
        <f t="shared" si="2"/>
        <v>28.43147694601214</v>
      </c>
      <c r="J41" s="16">
        <f t="shared" si="6"/>
        <v>68.503641894465744</v>
      </c>
      <c r="K41" s="3"/>
      <c r="L41" s="3"/>
    </row>
    <row r="42" spans="1:12">
      <c r="A42" s="3" t="s">
        <v>48</v>
      </c>
      <c r="B42" s="4">
        <v>116</v>
      </c>
      <c r="C42" s="4">
        <v>9</v>
      </c>
      <c r="D42" s="4">
        <v>14</v>
      </c>
      <c r="E42" s="5">
        <f t="shared" si="4"/>
        <v>5.7731958762886597</v>
      </c>
      <c r="F42" s="4">
        <v>17.850000000000001</v>
      </c>
      <c r="G42" s="4">
        <f t="shared" si="5"/>
        <v>35.700000000000003</v>
      </c>
      <c r="H42" s="4">
        <v>201.96</v>
      </c>
      <c r="I42" s="15">
        <f t="shared" si="2"/>
        <v>26.440879382055851</v>
      </c>
      <c r="J42" s="16">
        <f t="shared" si="6"/>
        <v>67.914075258344511</v>
      </c>
      <c r="K42" s="3"/>
      <c r="L42" s="3"/>
    </row>
    <row r="43" spans="1:12">
      <c r="A43" s="3" t="s">
        <v>38</v>
      </c>
      <c r="B43" s="4">
        <v>644</v>
      </c>
      <c r="C43" s="4">
        <v>9</v>
      </c>
      <c r="D43" s="4">
        <v>18.5</v>
      </c>
      <c r="E43" s="5">
        <f t="shared" si="4"/>
        <v>7.6288659793814437</v>
      </c>
      <c r="F43" s="4">
        <v>15.4</v>
      </c>
      <c r="G43" s="4">
        <f t="shared" si="5"/>
        <v>30.8</v>
      </c>
      <c r="H43" s="4">
        <v>187</v>
      </c>
      <c r="I43" s="15">
        <f t="shared" si="2"/>
        <v>28.55614973262032</v>
      </c>
      <c r="J43" s="16">
        <f t="shared" si="6"/>
        <v>66.985015712001768</v>
      </c>
      <c r="K43" s="3"/>
      <c r="L43" s="3"/>
    </row>
    <row r="44" spans="1:12">
      <c r="A44" s="3" t="s">
        <v>52</v>
      </c>
      <c r="B44" s="4">
        <v>601</v>
      </c>
      <c r="C44" s="4">
        <v>9</v>
      </c>
      <c r="D44" s="4">
        <v>13</v>
      </c>
      <c r="E44" s="5">
        <f t="shared" si="4"/>
        <v>5.3608247422680408</v>
      </c>
      <c r="F44" s="4">
        <v>17.149999999999999</v>
      </c>
      <c r="G44" s="4">
        <f t="shared" si="5"/>
        <v>34.299999999999997</v>
      </c>
      <c r="H44" s="4">
        <v>196.5</v>
      </c>
      <c r="I44" s="15">
        <f t="shared" si="2"/>
        <v>27.175572519083971</v>
      </c>
      <c r="J44" s="16">
        <f t="shared" si="6"/>
        <v>66.836397261352005</v>
      </c>
      <c r="K44" s="3"/>
      <c r="L44" s="3"/>
    </row>
    <row r="45" spans="1:12">
      <c r="A45" s="3" t="s">
        <v>56</v>
      </c>
      <c r="B45" s="4">
        <v>116</v>
      </c>
      <c r="C45" s="4">
        <v>9</v>
      </c>
      <c r="D45" s="4">
        <v>11.5</v>
      </c>
      <c r="E45" s="5">
        <f t="shared" si="4"/>
        <v>4.7422680412371134</v>
      </c>
      <c r="F45" s="4">
        <v>16.600000000000001</v>
      </c>
      <c r="G45" s="4">
        <f t="shared" si="5"/>
        <v>33.200000000000003</v>
      </c>
      <c r="H45" s="4">
        <v>189.5</v>
      </c>
      <c r="I45" s="15">
        <f t="shared" si="2"/>
        <v>28.179419525065963</v>
      </c>
      <c r="J45" s="16">
        <f t="shared" si="6"/>
        <v>66.121687566303081</v>
      </c>
      <c r="K45" s="3"/>
      <c r="L45" s="3"/>
    </row>
    <row r="46" spans="1:12">
      <c r="A46" s="3" t="s">
        <v>58</v>
      </c>
      <c r="B46" s="4">
        <v>630</v>
      </c>
      <c r="C46" s="4">
        <v>9</v>
      </c>
      <c r="D46" s="4">
        <v>10</v>
      </c>
      <c r="E46" s="5">
        <f t="shared" si="4"/>
        <v>4.1237113402061851</v>
      </c>
      <c r="F46" s="4">
        <v>15.25</v>
      </c>
      <c r="G46" s="4">
        <f t="shared" si="5"/>
        <v>30.5</v>
      </c>
      <c r="H46" s="4">
        <v>170.17</v>
      </c>
      <c r="I46" s="15">
        <f t="shared" si="2"/>
        <v>31.380384321560793</v>
      </c>
      <c r="J46" s="16">
        <f t="shared" si="6"/>
        <v>66.004095661766982</v>
      </c>
      <c r="K46" s="3"/>
      <c r="L46" s="3"/>
    </row>
    <row r="47" spans="1:12">
      <c r="A47" s="3" t="s">
        <v>59</v>
      </c>
      <c r="B47" s="4">
        <v>41</v>
      </c>
      <c r="C47" s="4">
        <v>9</v>
      </c>
      <c r="D47" s="4">
        <v>9.5</v>
      </c>
      <c r="E47" s="5">
        <f t="shared" si="4"/>
        <v>3.9175257731958761</v>
      </c>
      <c r="F47" s="4">
        <v>18.55</v>
      </c>
      <c r="G47" s="4">
        <f t="shared" si="5"/>
        <v>37.1</v>
      </c>
      <c r="H47" s="4">
        <v>222.26</v>
      </c>
      <c r="I47" s="15">
        <f t="shared" si="2"/>
        <v>24.025915594348962</v>
      </c>
      <c r="J47" s="16">
        <f t="shared" si="6"/>
        <v>65.043441367544844</v>
      </c>
      <c r="K47" s="3"/>
      <c r="L47" s="3"/>
    </row>
    <row r="48" spans="1:12">
      <c r="A48" s="3" t="s">
        <v>61</v>
      </c>
      <c r="B48" s="4">
        <v>598</v>
      </c>
      <c r="C48" s="4">
        <v>11</v>
      </c>
      <c r="D48" s="4"/>
      <c r="E48" s="5">
        <f t="shared" si="4"/>
        <v>0</v>
      </c>
      <c r="F48" s="4">
        <v>19.45</v>
      </c>
      <c r="G48" s="4">
        <f t="shared" si="5"/>
        <v>38.9</v>
      </c>
      <c r="H48" s="4">
        <v>204.75</v>
      </c>
      <c r="I48" s="15">
        <f t="shared" si="2"/>
        <v>26.08058608058608</v>
      </c>
      <c r="J48" s="16">
        <f t="shared" si="6"/>
        <v>64.980586080586079</v>
      </c>
      <c r="K48" s="3"/>
      <c r="L48" s="3"/>
    </row>
    <row r="49" spans="1:12">
      <c r="A49" s="3" t="s">
        <v>26</v>
      </c>
      <c r="B49" s="4">
        <v>635</v>
      </c>
      <c r="C49" s="4">
        <v>11</v>
      </c>
      <c r="D49" s="4">
        <v>21</v>
      </c>
      <c r="E49" s="5">
        <f t="shared" si="4"/>
        <v>8.6597938144329891</v>
      </c>
      <c r="F49" s="4">
        <v>0</v>
      </c>
      <c r="G49" s="4">
        <f t="shared" si="5"/>
        <v>0</v>
      </c>
      <c r="H49" s="4">
        <v>177.08</v>
      </c>
      <c r="I49" s="15">
        <f t="shared" si="2"/>
        <v>30.155861757397783</v>
      </c>
      <c r="J49" s="16">
        <f t="shared" si="6"/>
        <v>38.815655571830774</v>
      </c>
      <c r="K49" s="3"/>
      <c r="L49" s="3"/>
    </row>
    <row r="50" spans="1:12">
      <c r="A50" s="3" t="s">
        <v>33</v>
      </c>
      <c r="B50" s="4">
        <v>777</v>
      </c>
      <c r="C50" s="4">
        <v>11</v>
      </c>
      <c r="D50" s="4">
        <v>19.5</v>
      </c>
      <c r="E50" s="5">
        <f t="shared" si="4"/>
        <v>8.0412371134020617</v>
      </c>
      <c r="F50" s="4"/>
      <c r="G50" s="4">
        <f t="shared" si="5"/>
        <v>0</v>
      </c>
      <c r="H50" s="4"/>
      <c r="I50" s="15">
        <v>0</v>
      </c>
      <c r="J50" s="16">
        <f t="shared" si="6"/>
        <v>8.0412371134020617</v>
      </c>
      <c r="K50" s="3"/>
      <c r="L50" s="3"/>
    </row>
    <row r="51" spans="1:12">
      <c r="A51" s="3" t="s">
        <v>32</v>
      </c>
      <c r="B51" s="4">
        <v>573</v>
      </c>
      <c r="C51" s="4">
        <v>11</v>
      </c>
      <c r="D51" s="4">
        <v>18.5</v>
      </c>
      <c r="E51" s="5">
        <f t="shared" si="4"/>
        <v>7.6288659793814437</v>
      </c>
      <c r="F51" s="4"/>
      <c r="G51" s="4">
        <f t="shared" si="5"/>
        <v>0</v>
      </c>
      <c r="H51" s="4"/>
      <c r="I51" s="15"/>
      <c r="J51" s="16">
        <f t="shared" si="6"/>
        <v>7.6288659793814437</v>
      </c>
      <c r="K51" s="3"/>
      <c r="L51" s="3"/>
    </row>
    <row r="52" spans="1:12">
      <c r="A52" s="3" t="s">
        <v>34</v>
      </c>
      <c r="B52" s="4">
        <v>64</v>
      </c>
      <c r="C52" s="4">
        <v>11</v>
      </c>
      <c r="D52" s="4">
        <v>18.5</v>
      </c>
      <c r="E52" s="5">
        <f t="shared" si="4"/>
        <v>7.6288659793814437</v>
      </c>
      <c r="F52" s="4"/>
      <c r="G52" s="4">
        <f t="shared" si="5"/>
        <v>0</v>
      </c>
      <c r="H52" s="4"/>
      <c r="I52" s="15"/>
      <c r="J52" s="16">
        <f t="shared" si="6"/>
        <v>7.6288659793814437</v>
      </c>
      <c r="K52" s="3"/>
      <c r="L52" s="3"/>
    </row>
    <row r="53" spans="1:12">
      <c r="A53" s="3" t="s">
        <v>36</v>
      </c>
      <c r="B53" s="4">
        <v>595</v>
      </c>
      <c r="C53" s="4">
        <v>10</v>
      </c>
      <c r="D53" s="4">
        <v>18.5</v>
      </c>
      <c r="E53" s="5">
        <f t="shared" si="4"/>
        <v>7.6288659793814437</v>
      </c>
      <c r="F53" s="4"/>
      <c r="G53" s="4">
        <f t="shared" si="5"/>
        <v>0</v>
      </c>
      <c r="H53" s="4"/>
      <c r="I53" s="15">
        <v>0</v>
      </c>
      <c r="J53" s="16">
        <f t="shared" si="6"/>
        <v>7.6288659793814437</v>
      </c>
      <c r="K53" s="3"/>
      <c r="L53" s="3"/>
    </row>
    <row r="54" spans="1:12">
      <c r="A54" s="3" t="s">
        <v>42</v>
      </c>
      <c r="B54" s="4">
        <v>582</v>
      </c>
      <c r="C54" s="4">
        <v>9</v>
      </c>
      <c r="D54" s="4">
        <v>16</v>
      </c>
      <c r="E54" s="5">
        <f t="shared" si="4"/>
        <v>6.5979381443298966</v>
      </c>
      <c r="F54" s="4"/>
      <c r="G54" s="4">
        <f t="shared" si="5"/>
        <v>0</v>
      </c>
      <c r="H54" s="4"/>
      <c r="I54" s="15">
        <v>0</v>
      </c>
      <c r="J54" s="16">
        <f t="shared" si="6"/>
        <v>6.5979381443298966</v>
      </c>
      <c r="K54" s="3"/>
      <c r="L54" s="3"/>
    </row>
    <row r="55" spans="1:12">
      <c r="A55" s="3" t="s">
        <v>51</v>
      </c>
      <c r="B55" s="4">
        <v>320</v>
      </c>
      <c r="C55" s="4">
        <v>9</v>
      </c>
      <c r="D55" s="4">
        <v>13.5</v>
      </c>
      <c r="E55" s="5">
        <f t="shared" si="4"/>
        <v>5.5670103092783503</v>
      </c>
      <c r="F55" s="4"/>
      <c r="G55" s="4">
        <f t="shared" si="5"/>
        <v>0</v>
      </c>
      <c r="H55" s="4"/>
      <c r="I55" s="15">
        <v>0</v>
      </c>
      <c r="J55" s="16">
        <f t="shared" si="6"/>
        <v>5.5670103092783503</v>
      </c>
      <c r="K55" s="3"/>
      <c r="L55" s="3"/>
    </row>
    <row r="56" spans="1:12">
      <c r="A56" s="3" t="s">
        <v>54</v>
      </c>
      <c r="B56" s="4">
        <v>640</v>
      </c>
      <c r="C56" s="4">
        <v>11</v>
      </c>
      <c r="D56" s="4">
        <v>12</v>
      </c>
      <c r="E56" s="5">
        <f t="shared" si="4"/>
        <v>4.9484536082474229</v>
      </c>
      <c r="F56" s="4"/>
      <c r="G56" s="4">
        <f t="shared" si="5"/>
        <v>0</v>
      </c>
      <c r="H56" s="4"/>
      <c r="I56" s="15">
        <v>0</v>
      </c>
      <c r="J56" s="16">
        <f t="shared" si="6"/>
        <v>4.9484536082474229</v>
      </c>
      <c r="K56" s="3"/>
      <c r="L56" s="3"/>
    </row>
    <row r="57" spans="1:12">
      <c r="A57" s="3" t="s">
        <v>57</v>
      </c>
      <c r="B57" s="4">
        <v>41</v>
      </c>
      <c r="C57" s="4">
        <v>11</v>
      </c>
      <c r="D57" s="4">
        <v>11</v>
      </c>
      <c r="E57" s="5">
        <f t="shared" si="4"/>
        <v>4.536082474226804</v>
      </c>
      <c r="F57" s="4"/>
      <c r="G57" s="4">
        <f t="shared" si="5"/>
        <v>0</v>
      </c>
      <c r="H57" s="4"/>
      <c r="I57" s="15">
        <v>0</v>
      </c>
      <c r="J57" s="16">
        <f t="shared" si="6"/>
        <v>4.536082474226804</v>
      </c>
      <c r="K57" s="3"/>
      <c r="L57" s="3"/>
    </row>
    <row r="58" spans="1:12">
      <c r="A58" s="3"/>
      <c r="B58" s="4"/>
      <c r="C58" s="4"/>
      <c r="D58" s="4"/>
      <c r="E58" s="5"/>
      <c r="F58" s="3"/>
      <c r="G58" s="3"/>
      <c r="H58" s="3"/>
      <c r="I58" s="9"/>
      <c r="J58" s="9"/>
      <c r="K58" s="3"/>
      <c r="L58" s="3"/>
    </row>
    <row r="59" spans="1:12">
      <c r="A59" s="3"/>
      <c r="B59" s="4"/>
      <c r="C59" s="4"/>
      <c r="D59" s="4"/>
      <c r="E59" s="5"/>
      <c r="F59" s="3"/>
      <c r="G59" s="3"/>
      <c r="H59" s="3"/>
      <c r="I59" s="9"/>
      <c r="J59" s="9"/>
      <c r="K59" s="3"/>
      <c r="L59" s="3"/>
    </row>
    <row r="60" spans="1:12">
      <c r="A60" s="3"/>
      <c r="B60" s="4"/>
      <c r="C60" s="4"/>
      <c r="D60" s="4"/>
      <c r="E60" s="5"/>
      <c r="F60" s="3"/>
      <c r="G60" s="3"/>
      <c r="H60" s="3"/>
      <c r="I60" s="9"/>
      <c r="J60" s="9"/>
      <c r="K60" s="3"/>
      <c r="L60" s="3"/>
    </row>
    <row r="61" spans="1:12">
      <c r="A61" s="3"/>
      <c r="B61" s="4"/>
      <c r="C61" s="4"/>
      <c r="D61" s="4"/>
      <c r="E61" s="5"/>
      <c r="F61" s="3"/>
      <c r="G61" s="3"/>
      <c r="H61" s="3"/>
      <c r="I61" s="9"/>
      <c r="J61" s="9"/>
      <c r="K61" s="3"/>
      <c r="L61" s="3"/>
    </row>
    <row r="62" spans="1:12">
      <c r="A62" s="3"/>
      <c r="B62" s="4"/>
      <c r="C62" s="4"/>
      <c r="D62" s="4"/>
      <c r="E62" s="5"/>
      <c r="F62" s="3"/>
      <c r="G62" s="3"/>
      <c r="H62" s="3"/>
      <c r="I62" s="9"/>
      <c r="J62" s="9"/>
      <c r="K62" s="3"/>
      <c r="L62" s="3"/>
    </row>
    <row r="63" spans="1:12">
      <c r="A63" s="3"/>
      <c r="B63" s="4"/>
      <c r="C63" s="4"/>
      <c r="D63" s="4"/>
      <c r="E63" s="5"/>
      <c r="F63" s="3"/>
      <c r="G63" s="3"/>
      <c r="H63" s="3"/>
      <c r="I63" s="9"/>
      <c r="J63" s="9"/>
      <c r="K63" s="3"/>
      <c r="L63" s="3"/>
    </row>
    <row r="64" spans="1:12">
      <c r="A64" s="3"/>
      <c r="B64" s="4"/>
      <c r="C64" s="4"/>
      <c r="D64" s="4"/>
      <c r="E64" s="5"/>
      <c r="F64" s="3"/>
      <c r="G64" s="3"/>
      <c r="H64" s="3"/>
      <c r="I64" s="9"/>
      <c r="J64" s="9"/>
      <c r="K64" s="3"/>
      <c r="L64" s="3"/>
    </row>
    <row r="65" spans="1:12">
      <c r="A65" s="3"/>
      <c r="B65" s="4"/>
      <c r="C65" s="4"/>
      <c r="D65" s="4"/>
      <c r="E65" s="5"/>
      <c r="F65" s="3"/>
      <c r="G65" s="3"/>
      <c r="H65" s="3"/>
      <c r="I65" s="9"/>
      <c r="J65" s="9"/>
      <c r="K65" s="3"/>
      <c r="L65" s="3"/>
    </row>
    <row r="66" spans="1:12">
      <c r="A66" s="3"/>
      <c r="B66" s="4"/>
      <c r="C66" s="4"/>
      <c r="D66" s="4"/>
      <c r="E66" s="5"/>
      <c r="F66" s="3"/>
      <c r="G66" s="3"/>
      <c r="H66" s="3"/>
      <c r="I66" s="9"/>
      <c r="J66" s="9"/>
      <c r="K66" s="3"/>
      <c r="L66" s="3"/>
    </row>
    <row r="67" spans="1:12">
      <c r="A67" s="3"/>
      <c r="B67" s="4"/>
      <c r="C67" s="4"/>
      <c r="D67" s="4"/>
      <c r="E67" s="5"/>
      <c r="F67" s="3"/>
      <c r="G67" s="3"/>
      <c r="H67" s="3"/>
      <c r="I67" s="9"/>
      <c r="J67" s="9"/>
      <c r="K67" s="3"/>
      <c r="L67" s="3"/>
    </row>
    <row r="68" spans="1:12">
      <c r="A68" s="3"/>
      <c r="B68" s="4"/>
      <c r="C68" s="4"/>
      <c r="D68" s="4"/>
      <c r="E68" s="5"/>
      <c r="F68" s="3"/>
      <c r="G68" s="3"/>
      <c r="H68" s="3"/>
      <c r="I68" s="9"/>
      <c r="J68" s="9"/>
      <c r="K68" s="3"/>
      <c r="L68" s="3"/>
    </row>
    <row r="69" spans="1:12">
      <c r="A69" s="3"/>
      <c r="B69" s="4"/>
      <c r="C69" s="4"/>
      <c r="D69" s="4"/>
      <c r="E69" s="5"/>
      <c r="F69" s="3"/>
      <c r="G69" s="3"/>
      <c r="H69" s="3"/>
      <c r="I69" s="9"/>
      <c r="J69" s="9"/>
      <c r="K69" s="3"/>
      <c r="L69" s="3"/>
    </row>
    <row r="70" spans="1:12">
      <c r="A70" s="3"/>
      <c r="B70" s="4"/>
      <c r="C70" s="4"/>
      <c r="D70" s="4"/>
      <c r="E70" s="5"/>
      <c r="F70" s="3"/>
      <c r="G70" s="3"/>
      <c r="H70" s="3"/>
      <c r="I70" s="9"/>
      <c r="J70" s="9"/>
      <c r="K70" s="3"/>
      <c r="L70" s="3"/>
    </row>
    <row r="71" spans="1:12">
      <c r="A71" s="3"/>
      <c r="B71" s="4"/>
      <c r="C71" s="4"/>
      <c r="D71" s="4"/>
      <c r="E71" s="5"/>
      <c r="F71" s="3"/>
      <c r="G71" s="3"/>
      <c r="H71" s="3"/>
      <c r="I71" s="9"/>
      <c r="J71" s="9"/>
      <c r="K71" s="3"/>
      <c r="L71" s="3"/>
    </row>
    <row r="72" spans="1:12">
      <c r="A72" s="3"/>
      <c r="B72" s="4"/>
      <c r="C72" s="4"/>
      <c r="D72" s="4"/>
      <c r="E72" s="5"/>
      <c r="F72" s="3"/>
      <c r="G72" s="3"/>
      <c r="H72" s="3"/>
      <c r="I72" s="9"/>
      <c r="J72" s="9"/>
      <c r="K72" s="3"/>
      <c r="L72" s="3"/>
    </row>
    <row r="73" spans="1:12">
      <c r="A73" s="3"/>
      <c r="B73" s="4"/>
      <c r="C73" s="4"/>
      <c r="D73" s="4"/>
      <c r="E73" s="5"/>
      <c r="F73" s="3"/>
      <c r="G73" s="3"/>
      <c r="H73" s="3"/>
      <c r="I73" s="9"/>
      <c r="J73" s="9"/>
      <c r="K73" s="3"/>
      <c r="L73" s="3"/>
    </row>
    <row r="74" spans="1:12">
      <c r="A74" s="3"/>
      <c r="B74" s="4"/>
      <c r="C74" s="4"/>
      <c r="D74" s="4"/>
      <c r="E74" s="5"/>
      <c r="F74" s="3"/>
      <c r="G74" s="3"/>
      <c r="H74" s="3"/>
      <c r="I74" s="9"/>
      <c r="J74" s="9"/>
      <c r="K74" s="3"/>
      <c r="L74" s="3"/>
    </row>
    <row r="75" spans="1:12">
      <c r="A75" s="3"/>
      <c r="B75" s="4"/>
      <c r="C75" s="4"/>
      <c r="D75" s="4"/>
      <c r="E75" s="5"/>
      <c r="F75" s="3"/>
      <c r="G75" s="3"/>
      <c r="H75" s="3"/>
      <c r="I75" s="9"/>
      <c r="J75" s="9"/>
      <c r="K75" s="3"/>
      <c r="L75" s="3"/>
    </row>
    <row r="76" spans="1:12">
      <c r="A76" s="3"/>
      <c r="B76" s="4"/>
      <c r="C76" s="4"/>
      <c r="D76" s="4"/>
      <c r="E76" s="5"/>
      <c r="F76" s="3"/>
      <c r="G76" s="3"/>
      <c r="H76" s="3"/>
      <c r="I76" s="9"/>
      <c r="J76" s="9"/>
      <c r="K76" s="3"/>
      <c r="L76" s="3"/>
    </row>
  </sheetData>
  <sortState ref="A7:J57">
    <sortCondition descending="1" ref="J7:J57"/>
  </sortState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N9" sqref="N9"/>
    </sheetView>
  </sheetViews>
  <sheetFormatPr defaultRowHeight="15"/>
  <cols>
    <col min="1" max="1" width="16.140625" customWidth="1"/>
    <col min="2" max="2" width="14.140625" customWidth="1"/>
    <col min="3" max="3" width="9.85546875" customWidth="1"/>
    <col min="4" max="4" width="14.42578125" customWidth="1"/>
    <col min="5" max="6" width="12.42578125" customWidth="1"/>
    <col min="7" max="7" width="13" customWidth="1"/>
    <col min="8" max="8" width="12" customWidth="1"/>
    <col min="9" max="9" width="13.7109375" customWidth="1"/>
    <col min="10" max="10" width="16.42578125" customWidth="1"/>
  </cols>
  <sheetData>
    <row r="1" spans="1:11" ht="60">
      <c r="A1" s="1" t="s">
        <v>8</v>
      </c>
      <c r="B1" s="2" t="s">
        <v>9</v>
      </c>
      <c r="C1" s="2" t="s">
        <v>10</v>
      </c>
      <c r="D1" s="2" t="s">
        <v>62</v>
      </c>
      <c r="E1" s="6" t="s">
        <v>11</v>
      </c>
      <c r="F1" s="10" t="s">
        <v>156</v>
      </c>
      <c r="G1" s="11" t="s">
        <v>157</v>
      </c>
      <c r="H1" s="10" t="s">
        <v>158</v>
      </c>
      <c r="I1" s="11" t="s">
        <v>159</v>
      </c>
      <c r="J1" s="13" t="s">
        <v>160</v>
      </c>
      <c r="K1" s="3"/>
    </row>
    <row r="2" spans="1:11">
      <c r="A2" s="3" t="s">
        <v>64</v>
      </c>
      <c r="B2" s="4">
        <v>617</v>
      </c>
      <c r="C2" s="4">
        <v>8</v>
      </c>
      <c r="D2" s="4">
        <v>33</v>
      </c>
      <c r="E2" s="5">
        <f t="shared" ref="E2:E32" si="0">20*D:D/43</f>
        <v>15.348837209302326</v>
      </c>
      <c r="F2" s="4">
        <v>18.5</v>
      </c>
      <c r="G2" s="4">
        <f t="shared" ref="G2:G32" si="1">40*F2/20</f>
        <v>37</v>
      </c>
      <c r="H2" s="4">
        <v>105.99</v>
      </c>
      <c r="I2" s="15">
        <f t="shared" ref="I2:I29" si="2">40*105.99/H2</f>
        <v>40</v>
      </c>
      <c r="J2" s="16">
        <f t="shared" ref="J2:J32" si="3">E:E+G:G+I:I</f>
        <v>92.348837209302332</v>
      </c>
      <c r="K2" s="3"/>
    </row>
    <row r="3" spans="1:11">
      <c r="A3" s="3" t="s">
        <v>63</v>
      </c>
      <c r="B3" s="4">
        <v>617</v>
      </c>
      <c r="C3" s="4">
        <v>8</v>
      </c>
      <c r="D3" s="4">
        <v>33.5</v>
      </c>
      <c r="E3" s="5">
        <f t="shared" si="0"/>
        <v>15.581395348837209</v>
      </c>
      <c r="F3" s="4">
        <v>19</v>
      </c>
      <c r="G3" s="4">
        <f t="shared" si="1"/>
        <v>38</v>
      </c>
      <c r="H3" s="4">
        <v>142.68</v>
      </c>
      <c r="I3" s="15">
        <f t="shared" si="2"/>
        <v>29.714045416316228</v>
      </c>
      <c r="J3" s="16">
        <f t="shared" si="3"/>
        <v>83.29544076515343</v>
      </c>
      <c r="K3" s="3"/>
    </row>
    <row r="4" spans="1:11">
      <c r="A4" s="3" t="s">
        <v>73</v>
      </c>
      <c r="B4" s="4">
        <v>598</v>
      </c>
      <c r="C4" s="4">
        <v>8</v>
      </c>
      <c r="D4" s="4">
        <v>23</v>
      </c>
      <c r="E4" s="5">
        <f t="shared" si="0"/>
        <v>10.697674418604651</v>
      </c>
      <c r="F4" s="4">
        <v>19</v>
      </c>
      <c r="G4" s="4">
        <f t="shared" si="1"/>
        <v>38</v>
      </c>
      <c r="H4" s="4">
        <v>136.37</v>
      </c>
      <c r="I4" s="15">
        <f t="shared" si="2"/>
        <v>31.088949182371483</v>
      </c>
      <c r="J4" s="16">
        <f t="shared" si="3"/>
        <v>79.786623600976128</v>
      </c>
      <c r="K4" s="3"/>
    </row>
    <row r="5" spans="1:11">
      <c r="A5" s="3" t="s">
        <v>74</v>
      </c>
      <c r="B5" s="4">
        <v>573</v>
      </c>
      <c r="C5" s="4">
        <v>7</v>
      </c>
      <c r="D5" s="4">
        <v>22.5</v>
      </c>
      <c r="E5" s="5">
        <f t="shared" si="0"/>
        <v>10.465116279069768</v>
      </c>
      <c r="F5" s="4">
        <v>19.5</v>
      </c>
      <c r="G5" s="4">
        <f t="shared" si="1"/>
        <v>39</v>
      </c>
      <c r="H5" s="4">
        <v>140.57</v>
      </c>
      <c r="I5" s="15">
        <f t="shared" si="2"/>
        <v>30.160062602262215</v>
      </c>
      <c r="J5" s="16">
        <f t="shared" si="3"/>
        <v>79.625178881331976</v>
      </c>
      <c r="K5" s="3"/>
    </row>
    <row r="6" spans="1:11">
      <c r="A6" s="3" t="s">
        <v>70</v>
      </c>
      <c r="B6" s="4">
        <v>64</v>
      </c>
      <c r="C6" s="4">
        <v>6</v>
      </c>
      <c r="D6" s="4">
        <v>26</v>
      </c>
      <c r="E6" s="5">
        <f t="shared" si="0"/>
        <v>12.093023255813954</v>
      </c>
      <c r="F6" s="4">
        <v>18.2</v>
      </c>
      <c r="G6" s="4">
        <f t="shared" si="1"/>
        <v>36.4</v>
      </c>
      <c r="H6" s="4">
        <v>139.22</v>
      </c>
      <c r="I6" s="15">
        <f t="shared" si="2"/>
        <v>30.452521189484266</v>
      </c>
      <c r="J6" s="16">
        <f t="shared" si="3"/>
        <v>78.945544445298225</v>
      </c>
      <c r="K6" s="3"/>
    </row>
    <row r="7" spans="1:11">
      <c r="A7" s="3" t="s">
        <v>66</v>
      </c>
      <c r="B7" s="4">
        <v>41</v>
      </c>
      <c r="C7" s="4">
        <v>8</v>
      </c>
      <c r="D7" s="4">
        <v>29</v>
      </c>
      <c r="E7" s="5">
        <f t="shared" si="0"/>
        <v>13.488372093023257</v>
      </c>
      <c r="F7" s="4">
        <v>16.3</v>
      </c>
      <c r="G7" s="4">
        <f t="shared" si="1"/>
        <v>32.6</v>
      </c>
      <c r="H7" s="4">
        <v>131.16</v>
      </c>
      <c r="I7" s="15">
        <f t="shared" si="2"/>
        <v>32.323879231473008</v>
      </c>
      <c r="J7" s="16">
        <f t="shared" si="3"/>
        <v>78.412251324496268</v>
      </c>
      <c r="K7" s="3"/>
    </row>
    <row r="8" spans="1:11">
      <c r="A8" s="3" t="s">
        <v>69</v>
      </c>
      <c r="B8" s="4">
        <v>617</v>
      </c>
      <c r="C8" s="4">
        <v>8</v>
      </c>
      <c r="D8" s="4">
        <v>26</v>
      </c>
      <c r="E8" s="5">
        <f t="shared" si="0"/>
        <v>12.093023255813954</v>
      </c>
      <c r="F8" s="4">
        <v>18.7</v>
      </c>
      <c r="G8" s="4">
        <f t="shared" si="1"/>
        <v>37.4</v>
      </c>
      <c r="H8" s="4">
        <v>152.28</v>
      </c>
      <c r="I8" s="15">
        <f t="shared" si="2"/>
        <v>27.840819542947198</v>
      </c>
      <c r="J8" s="16">
        <f t="shared" si="3"/>
        <v>77.333842798761154</v>
      </c>
      <c r="K8" s="3"/>
    </row>
    <row r="9" spans="1:11">
      <c r="A9" s="3" t="s">
        <v>65</v>
      </c>
      <c r="B9" s="4">
        <v>630</v>
      </c>
      <c r="C9" s="4">
        <v>8</v>
      </c>
      <c r="D9" s="4">
        <v>29.5</v>
      </c>
      <c r="E9" s="5">
        <f t="shared" si="0"/>
        <v>13.720930232558139</v>
      </c>
      <c r="F9" s="4">
        <v>18.100000000000001</v>
      </c>
      <c r="G9" s="4">
        <f t="shared" si="1"/>
        <v>36.200000000000003</v>
      </c>
      <c r="H9" s="4">
        <v>158.91</v>
      </c>
      <c r="I9" s="15">
        <f t="shared" si="2"/>
        <v>26.67925240702284</v>
      </c>
      <c r="J9" s="16">
        <f t="shared" si="3"/>
        <v>76.600182639580979</v>
      </c>
      <c r="K9" s="3"/>
    </row>
    <row r="10" spans="1:11">
      <c r="A10" s="3" t="s">
        <v>90</v>
      </c>
      <c r="B10" s="4">
        <v>630</v>
      </c>
      <c r="C10" s="4">
        <v>6</v>
      </c>
      <c r="D10" s="4">
        <v>14</v>
      </c>
      <c r="E10" s="5">
        <f t="shared" si="0"/>
        <v>6.5116279069767442</v>
      </c>
      <c r="F10" s="4">
        <v>18.7</v>
      </c>
      <c r="G10" s="4">
        <f t="shared" si="1"/>
        <v>37.4</v>
      </c>
      <c r="H10" s="4">
        <v>136.93</v>
      </c>
      <c r="I10" s="15">
        <f t="shared" si="2"/>
        <v>30.961805301979108</v>
      </c>
      <c r="J10" s="16">
        <f t="shared" si="3"/>
        <v>74.873433208955845</v>
      </c>
      <c r="K10" s="3"/>
    </row>
    <row r="11" spans="1:11">
      <c r="A11" s="3" t="s">
        <v>80</v>
      </c>
      <c r="B11" s="4">
        <v>582</v>
      </c>
      <c r="C11" s="4">
        <v>7</v>
      </c>
      <c r="D11" s="4">
        <v>18.5</v>
      </c>
      <c r="E11" s="5">
        <f t="shared" si="0"/>
        <v>8.604651162790697</v>
      </c>
      <c r="F11" s="4">
        <v>18.5</v>
      </c>
      <c r="G11" s="4">
        <f t="shared" si="1"/>
        <v>37</v>
      </c>
      <c r="H11" s="4">
        <v>146.43</v>
      </c>
      <c r="I11" s="15">
        <f t="shared" si="2"/>
        <v>28.95308338455234</v>
      </c>
      <c r="J11" s="16">
        <f t="shared" si="3"/>
        <v>74.557734547343031</v>
      </c>
      <c r="K11" s="3"/>
    </row>
    <row r="12" spans="1:11">
      <c r="A12" s="3" t="s">
        <v>68</v>
      </c>
      <c r="B12" s="4">
        <v>43</v>
      </c>
      <c r="C12" s="4">
        <v>7</v>
      </c>
      <c r="D12" s="4">
        <v>27</v>
      </c>
      <c r="E12" s="5">
        <f t="shared" si="0"/>
        <v>12.55813953488372</v>
      </c>
      <c r="F12" s="4">
        <v>19.399999999999999</v>
      </c>
      <c r="G12" s="4">
        <f t="shared" si="1"/>
        <v>38.799999999999997</v>
      </c>
      <c r="H12" s="4">
        <v>183.33</v>
      </c>
      <c r="I12" s="15">
        <f t="shared" si="2"/>
        <v>23.125511372934049</v>
      </c>
      <c r="J12" s="16">
        <f t="shared" si="3"/>
        <v>74.483650907817776</v>
      </c>
      <c r="K12" s="3"/>
    </row>
    <row r="13" spans="1:11">
      <c r="A13" s="3" t="s">
        <v>75</v>
      </c>
      <c r="B13" s="4">
        <v>617</v>
      </c>
      <c r="C13" s="4">
        <v>8</v>
      </c>
      <c r="D13" s="4">
        <v>19.5</v>
      </c>
      <c r="E13" s="5">
        <f t="shared" si="0"/>
        <v>9.0697674418604652</v>
      </c>
      <c r="F13" s="4">
        <v>18.5</v>
      </c>
      <c r="G13" s="4">
        <f t="shared" si="1"/>
        <v>37</v>
      </c>
      <c r="H13" s="4">
        <v>152.05000000000001</v>
      </c>
      <c r="I13" s="15">
        <f t="shared" si="2"/>
        <v>27.882933245642874</v>
      </c>
      <c r="J13" s="16">
        <f t="shared" si="3"/>
        <v>73.952700687503338</v>
      </c>
      <c r="K13" s="3"/>
    </row>
    <row r="14" spans="1:11">
      <c r="A14" s="3" t="s">
        <v>67</v>
      </c>
      <c r="B14" s="4">
        <v>540</v>
      </c>
      <c r="C14" s="4">
        <v>8</v>
      </c>
      <c r="D14" s="4">
        <v>28</v>
      </c>
      <c r="E14" s="5">
        <f t="shared" si="0"/>
        <v>13.023255813953488</v>
      </c>
      <c r="F14" s="4">
        <v>18.75</v>
      </c>
      <c r="G14" s="4">
        <f t="shared" si="1"/>
        <v>37.5</v>
      </c>
      <c r="H14" s="4">
        <v>184.52</v>
      </c>
      <c r="I14" s="15">
        <f t="shared" si="2"/>
        <v>22.976371125081286</v>
      </c>
      <c r="J14" s="16">
        <f t="shared" si="3"/>
        <v>73.499626939034783</v>
      </c>
      <c r="K14" s="3"/>
    </row>
    <row r="15" spans="1:11">
      <c r="A15" s="3" t="s">
        <v>84</v>
      </c>
      <c r="B15" s="4">
        <v>540</v>
      </c>
      <c r="C15" s="4">
        <v>8</v>
      </c>
      <c r="D15" s="4">
        <v>17.5</v>
      </c>
      <c r="E15" s="5">
        <f t="shared" si="0"/>
        <v>8.1395348837209305</v>
      </c>
      <c r="F15" s="4">
        <v>19.2</v>
      </c>
      <c r="G15" s="4">
        <f t="shared" si="1"/>
        <v>38.4</v>
      </c>
      <c r="H15" s="4">
        <v>157.97</v>
      </c>
      <c r="I15" s="15">
        <f t="shared" si="2"/>
        <v>26.838007216560104</v>
      </c>
      <c r="J15" s="16">
        <f t="shared" si="3"/>
        <v>73.377542100281033</v>
      </c>
      <c r="K15" s="3"/>
    </row>
    <row r="16" spans="1:11">
      <c r="A16" s="3" t="s">
        <v>85</v>
      </c>
      <c r="B16" s="4">
        <v>618</v>
      </c>
      <c r="C16" s="4">
        <v>8</v>
      </c>
      <c r="D16" s="4">
        <v>17</v>
      </c>
      <c r="E16" s="5">
        <f t="shared" si="0"/>
        <v>7.9069767441860463</v>
      </c>
      <c r="F16" s="4">
        <v>17.600000000000001</v>
      </c>
      <c r="G16" s="4">
        <f t="shared" si="1"/>
        <v>35.200000000000003</v>
      </c>
      <c r="H16" s="4">
        <v>156.9</v>
      </c>
      <c r="I16" s="15">
        <f t="shared" si="2"/>
        <v>27.021032504780109</v>
      </c>
      <c r="J16" s="16">
        <f t="shared" si="3"/>
        <v>70.128009248966151</v>
      </c>
      <c r="K16" s="3"/>
    </row>
    <row r="17" spans="1:11">
      <c r="A17" s="3" t="s">
        <v>76</v>
      </c>
      <c r="B17" s="4">
        <v>595</v>
      </c>
      <c r="C17" s="4">
        <v>8</v>
      </c>
      <c r="D17" s="4">
        <v>19</v>
      </c>
      <c r="E17" s="5">
        <f t="shared" si="0"/>
        <v>8.8372093023255811</v>
      </c>
      <c r="F17" s="4">
        <v>18</v>
      </c>
      <c r="G17" s="4">
        <f t="shared" si="1"/>
        <v>36</v>
      </c>
      <c r="H17" s="4">
        <v>171.45</v>
      </c>
      <c r="I17" s="15">
        <f t="shared" si="2"/>
        <v>24.727909011373576</v>
      </c>
      <c r="J17" s="16">
        <f t="shared" si="3"/>
        <v>69.565118313699159</v>
      </c>
      <c r="K17" s="3"/>
    </row>
    <row r="18" spans="1:11">
      <c r="A18" s="3" t="s">
        <v>79</v>
      </c>
      <c r="B18" s="4">
        <v>579</v>
      </c>
      <c r="C18" s="4">
        <v>7</v>
      </c>
      <c r="D18" s="4">
        <v>18.5</v>
      </c>
      <c r="E18" s="5">
        <f t="shared" si="0"/>
        <v>8.604651162790697</v>
      </c>
      <c r="F18" s="4">
        <v>19.399999999999999</v>
      </c>
      <c r="G18" s="4">
        <f t="shared" si="1"/>
        <v>38.799999999999997</v>
      </c>
      <c r="H18" s="4">
        <v>192.89</v>
      </c>
      <c r="I18" s="15">
        <f t="shared" si="2"/>
        <v>21.979366478303696</v>
      </c>
      <c r="J18" s="16">
        <f t="shared" si="3"/>
        <v>69.384017641094388</v>
      </c>
      <c r="K18" s="3"/>
    </row>
    <row r="19" spans="1:11">
      <c r="A19" s="3" t="s">
        <v>82</v>
      </c>
      <c r="B19" s="4">
        <v>601</v>
      </c>
      <c r="C19" s="4">
        <v>8</v>
      </c>
      <c r="D19" s="4">
        <v>18</v>
      </c>
      <c r="E19" s="5">
        <f t="shared" si="0"/>
        <v>8.3720930232558146</v>
      </c>
      <c r="F19" s="4">
        <v>18.100000000000001</v>
      </c>
      <c r="G19" s="4">
        <f t="shared" si="1"/>
        <v>36.200000000000003</v>
      </c>
      <c r="H19" s="4">
        <v>175.52</v>
      </c>
      <c r="I19" s="15">
        <f t="shared" si="2"/>
        <v>24.154512306289877</v>
      </c>
      <c r="J19" s="16">
        <f t="shared" si="3"/>
        <v>68.726605329545691</v>
      </c>
      <c r="K19" s="3"/>
    </row>
    <row r="20" spans="1:11">
      <c r="A20" s="3" t="s">
        <v>86</v>
      </c>
      <c r="B20" s="4">
        <v>598</v>
      </c>
      <c r="C20" s="4">
        <v>7</v>
      </c>
      <c r="D20" s="4">
        <v>17</v>
      </c>
      <c r="E20" s="5">
        <f t="shared" si="0"/>
        <v>7.9069767441860463</v>
      </c>
      <c r="F20" s="4">
        <v>19.2</v>
      </c>
      <c r="G20" s="4">
        <f t="shared" si="1"/>
        <v>38.4</v>
      </c>
      <c r="H20" s="4">
        <v>193.6</v>
      </c>
      <c r="I20" s="15">
        <f t="shared" si="2"/>
        <v>21.898760330578511</v>
      </c>
      <c r="J20" s="16">
        <f t="shared" si="3"/>
        <v>68.205737074764556</v>
      </c>
      <c r="K20" s="3"/>
    </row>
    <row r="21" spans="1:11">
      <c r="A21" s="3" t="s">
        <v>71</v>
      </c>
      <c r="B21" s="4" t="s">
        <v>72</v>
      </c>
      <c r="C21" s="4">
        <v>8</v>
      </c>
      <c r="D21" s="4">
        <v>24</v>
      </c>
      <c r="E21" s="5">
        <f t="shared" si="0"/>
        <v>11.162790697674419</v>
      </c>
      <c r="F21" s="4">
        <v>16.3</v>
      </c>
      <c r="G21" s="4">
        <f t="shared" si="1"/>
        <v>32.6</v>
      </c>
      <c r="H21" s="4">
        <v>175.78</v>
      </c>
      <c r="I21" s="15">
        <f t="shared" si="2"/>
        <v>24.118784844692225</v>
      </c>
      <c r="J21" s="16">
        <f t="shared" si="3"/>
        <v>67.881575542366647</v>
      </c>
      <c r="K21" s="3"/>
    </row>
    <row r="22" spans="1:11">
      <c r="A22" s="3" t="s">
        <v>83</v>
      </c>
      <c r="B22" s="4">
        <v>777</v>
      </c>
      <c r="C22" s="4">
        <v>8</v>
      </c>
      <c r="D22" s="4">
        <v>17.5</v>
      </c>
      <c r="E22" s="5">
        <f t="shared" si="0"/>
        <v>8.1395348837209305</v>
      </c>
      <c r="F22" s="4">
        <v>18.2</v>
      </c>
      <c r="G22" s="4">
        <f t="shared" si="1"/>
        <v>36.4</v>
      </c>
      <c r="H22" s="4">
        <v>182.48</v>
      </c>
      <c r="I22" s="15">
        <f t="shared" si="2"/>
        <v>23.233231039017973</v>
      </c>
      <c r="J22" s="16">
        <f t="shared" si="3"/>
        <v>67.772765922738898</v>
      </c>
      <c r="K22" s="3"/>
    </row>
    <row r="23" spans="1:11">
      <c r="A23" s="3" t="s">
        <v>91</v>
      </c>
      <c r="B23" s="4">
        <v>600</v>
      </c>
      <c r="C23" s="4">
        <v>8</v>
      </c>
      <c r="D23" s="4">
        <v>13.5</v>
      </c>
      <c r="E23" s="5">
        <f t="shared" si="0"/>
        <v>6.2790697674418601</v>
      </c>
      <c r="F23" s="4">
        <v>15.35</v>
      </c>
      <c r="G23" s="4">
        <f t="shared" si="1"/>
        <v>30.7</v>
      </c>
      <c r="H23" s="4">
        <v>139.62</v>
      </c>
      <c r="I23" s="15">
        <f t="shared" si="2"/>
        <v>30.365277180919634</v>
      </c>
      <c r="J23" s="16">
        <f t="shared" si="3"/>
        <v>67.34434694836149</v>
      </c>
      <c r="K23" s="3"/>
    </row>
    <row r="24" spans="1:11">
      <c r="A24" s="3" t="s">
        <v>93</v>
      </c>
      <c r="B24" s="4">
        <v>595</v>
      </c>
      <c r="C24" s="4">
        <v>8</v>
      </c>
      <c r="D24" s="4">
        <v>8</v>
      </c>
      <c r="E24" s="5">
        <f t="shared" si="0"/>
        <v>3.7209302325581395</v>
      </c>
      <c r="F24" s="4">
        <v>18.5</v>
      </c>
      <c r="G24" s="4">
        <f t="shared" si="1"/>
        <v>37</v>
      </c>
      <c r="H24" s="4">
        <v>162.69</v>
      </c>
      <c r="I24" s="15">
        <f t="shared" si="2"/>
        <v>26.059376728747921</v>
      </c>
      <c r="J24" s="16">
        <f t="shared" si="3"/>
        <v>66.780306961306053</v>
      </c>
      <c r="K24" s="3"/>
    </row>
    <row r="25" spans="1:11">
      <c r="A25" s="3" t="s">
        <v>81</v>
      </c>
      <c r="B25" s="4">
        <v>630</v>
      </c>
      <c r="C25" s="4">
        <v>8</v>
      </c>
      <c r="D25" s="4">
        <v>18</v>
      </c>
      <c r="E25" s="5">
        <f t="shared" si="0"/>
        <v>8.3720930232558146</v>
      </c>
      <c r="F25" s="4">
        <v>17.2</v>
      </c>
      <c r="G25" s="4">
        <f t="shared" si="1"/>
        <v>34.4</v>
      </c>
      <c r="H25" s="4">
        <v>182.41</v>
      </c>
      <c r="I25" s="15">
        <f t="shared" si="2"/>
        <v>23.242146812126524</v>
      </c>
      <c r="J25" s="16">
        <f t="shared" si="3"/>
        <v>66.014239835382341</v>
      </c>
      <c r="K25" s="3"/>
    </row>
    <row r="26" spans="1:11">
      <c r="A26" s="3" t="s">
        <v>92</v>
      </c>
      <c r="B26" s="4">
        <v>52</v>
      </c>
      <c r="C26" s="4">
        <v>8</v>
      </c>
      <c r="D26" s="4">
        <v>10</v>
      </c>
      <c r="E26" s="5">
        <f t="shared" si="0"/>
        <v>4.6511627906976747</v>
      </c>
      <c r="F26" s="4">
        <v>17.399999999999999</v>
      </c>
      <c r="G26" s="4">
        <f t="shared" si="1"/>
        <v>34.799999999999997</v>
      </c>
      <c r="H26" s="4">
        <v>164.15</v>
      </c>
      <c r="I26" s="15">
        <f t="shared" si="2"/>
        <v>25.827596710325917</v>
      </c>
      <c r="J26" s="16">
        <f t="shared" si="3"/>
        <v>65.278759501023586</v>
      </c>
      <c r="K26" s="3"/>
    </row>
    <row r="27" spans="1:11">
      <c r="A27" s="3" t="s">
        <v>88</v>
      </c>
      <c r="B27" s="4">
        <v>253</v>
      </c>
      <c r="C27" s="4">
        <v>7</v>
      </c>
      <c r="D27" s="4">
        <v>16</v>
      </c>
      <c r="E27" s="5">
        <f t="shared" si="0"/>
        <v>7.441860465116279</v>
      </c>
      <c r="F27" s="4">
        <v>19</v>
      </c>
      <c r="G27" s="4">
        <f t="shared" si="1"/>
        <v>38</v>
      </c>
      <c r="H27" s="4">
        <v>228.67</v>
      </c>
      <c r="I27" s="15">
        <f t="shared" si="2"/>
        <v>18.540254515240303</v>
      </c>
      <c r="J27" s="16">
        <f t="shared" si="3"/>
        <v>63.982114980356585</v>
      </c>
      <c r="K27" s="3"/>
    </row>
    <row r="28" spans="1:11">
      <c r="A28" s="3" t="s">
        <v>78</v>
      </c>
      <c r="B28" s="4">
        <v>583</v>
      </c>
      <c r="C28" s="4">
        <v>8</v>
      </c>
      <c r="D28" s="4">
        <v>18.5</v>
      </c>
      <c r="E28" s="5">
        <f t="shared" si="0"/>
        <v>8.604651162790697</v>
      </c>
      <c r="F28" s="4">
        <v>16.7</v>
      </c>
      <c r="G28" s="4">
        <f t="shared" si="1"/>
        <v>33.4</v>
      </c>
      <c r="H28" s="4">
        <v>196.37</v>
      </c>
      <c r="I28" s="15">
        <f t="shared" si="2"/>
        <v>21.589855884300043</v>
      </c>
      <c r="J28" s="16">
        <f t="shared" si="3"/>
        <v>63.594507047090737</v>
      </c>
      <c r="K28" s="3"/>
    </row>
    <row r="29" spans="1:11">
      <c r="A29" s="3" t="s">
        <v>87</v>
      </c>
      <c r="B29" s="4">
        <v>43</v>
      </c>
      <c r="C29" s="4">
        <v>7</v>
      </c>
      <c r="D29" s="4">
        <v>16.5</v>
      </c>
      <c r="E29" s="5">
        <f t="shared" si="0"/>
        <v>7.6744186046511631</v>
      </c>
      <c r="F29" s="4">
        <v>17.2</v>
      </c>
      <c r="G29" s="4">
        <f t="shared" si="1"/>
        <v>34.4</v>
      </c>
      <c r="H29" s="4">
        <v>197.93</v>
      </c>
      <c r="I29" s="15">
        <f t="shared" si="2"/>
        <v>21.419693831152426</v>
      </c>
      <c r="J29" s="16">
        <f t="shared" si="3"/>
        <v>63.494112435803586</v>
      </c>
      <c r="K29" s="3"/>
    </row>
    <row r="30" spans="1:11">
      <c r="A30" s="3" t="s">
        <v>94</v>
      </c>
      <c r="B30" s="4">
        <v>116</v>
      </c>
      <c r="C30" s="4">
        <v>8</v>
      </c>
      <c r="D30" s="4">
        <v>19</v>
      </c>
      <c r="E30" s="5">
        <f t="shared" si="0"/>
        <v>8.8372093023255811</v>
      </c>
      <c r="F30" s="4"/>
      <c r="G30" s="4">
        <f t="shared" si="1"/>
        <v>0</v>
      </c>
      <c r="H30" s="4"/>
      <c r="I30" s="15">
        <v>0</v>
      </c>
      <c r="J30" s="16">
        <f t="shared" si="3"/>
        <v>8.8372093023255811</v>
      </c>
      <c r="K30" s="3"/>
    </row>
    <row r="31" spans="1:11">
      <c r="A31" s="3" t="s">
        <v>77</v>
      </c>
      <c r="B31" s="4">
        <v>42</v>
      </c>
      <c r="C31" s="4">
        <v>8</v>
      </c>
      <c r="D31" s="4">
        <v>18.5</v>
      </c>
      <c r="E31" s="5">
        <f t="shared" si="0"/>
        <v>8.604651162790697</v>
      </c>
      <c r="F31" s="4"/>
      <c r="G31" s="4">
        <f t="shared" si="1"/>
        <v>0</v>
      </c>
      <c r="H31" s="4"/>
      <c r="I31" s="15">
        <v>0</v>
      </c>
      <c r="J31" s="16">
        <f t="shared" si="3"/>
        <v>8.604651162790697</v>
      </c>
      <c r="K31" s="3"/>
    </row>
    <row r="32" spans="1:11">
      <c r="A32" s="3" t="s">
        <v>89</v>
      </c>
      <c r="B32" s="4">
        <v>595</v>
      </c>
      <c r="C32" s="4">
        <v>8</v>
      </c>
      <c r="D32" s="4">
        <v>15.5</v>
      </c>
      <c r="E32" s="5">
        <f t="shared" si="0"/>
        <v>7.2093023255813957</v>
      </c>
      <c r="F32" s="4"/>
      <c r="G32" s="4">
        <f t="shared" si="1"/>
        <v>0</v>
      </c>
      <c r="H32" s="4"/>
      <c r="I32" s="15">
        <v>0</v>
      </c>
      <c r="J32" s="16">
        <f t="shared" si="3"/>
        <v>7.2093023255813957</v>
      </c>
      <c r="K32" s="3"/>
    </row>
    <row r="33" spans="1:11">
      <c r="A33" s="3"/>
      <c r="B33" s="4"/>
      <c r="C33" s="4"/>
      <c r="D33" s="4"/>
      <c r="E33" s="5"/>
      <c r="F33" s="3"/>
      <c r="G33" s="3"/>
      <c r="H33" s="3"/>
      <c r="I33" s="9"/>
      <c r="J33" s="9"/>
      <c r="K33" s="3"/>
    </row>
    <row r="34" spans="1:11">
      <c r="A34" s="3"/>
      <c r="B34" s="4"/>
      <c r="C34" s="4"/>
      <c r="D34" s="4"/>
      <c r="E34" s="5"/>
      <c r="F34" s="3"/>
      <c r="G34" s="3"/>
      <c r="H34" s="3"/>
      <c r="I34" s="9"/>
      <c r="J34" s="9"/>
      <c r="K34" s="3"/>
    </row>
    <row r="35" spans="1:11">
      <c r="A35" s="3"/>
      <c r="B35" s="4"/>
      <c r="C35" s="4"/>
      <c r="D35" s="4"/>
      <c r="E35" s="5"/>
      <c r="F35" s="3"/>
      <c r="G35" s="3"/>
      <c r="H35" s="3"/>
      <c r="I35" s="9"/>
      <c r="J35" s="9"/>
      <c r="K35" s="3"/>
    </row>
    <row r="36" spans="1:11">
      <c r="A36" s="3"/>
      <c r="B36" s="4"/>
      <c r="C36" s="4"/>
      <c r="D36" s="4"/>
      <c r="E36" s="5"/>
      <c r="F36" s="3"/>
      <c r="G36" s="3"/>
      <c r="H36" s="3"/>
      <c r="I36" s="9"/>
      <c r="J36" s="9"/>
      <c r="K36" s="3"/>
    </row>
    <row r="37" spans="1:11">
      <c r="A37" s="3"/>
      <c r="B37" s="4"/>
      <c r="C37" s="4"/>
      <c r="D37" s="4"/>
      <c r="E37" s="5"/>
      <c r="F37" s="3"/>
      <c r="G37" s="3"/>
      <c r="H37" s="3"/>
      <c r="I37" s="9"/>
      <c r="J37" s="9"/>
      <c r="K37" s="3"/>
    </row>
    <row r="38" spans="1:11">
      <c r="A38" s="3"/>
      <c r="B38" s="4"/>
      <c r="C38" s="4"/>
      <c r="D38" s="4"/>
      <c r="E38" s="5"/>
      <c r="F38" s="3"/>
      <c r="G38" s="3"/>
      <c r="H38" s="3"/>
      <c r="I38" s="9"/>
      <c r="J38" s="9"/>
      <c r="K38" s="3"/>
    </row>
    <row r="39" spans="1:11">
      <c r="A39" s="3"/>
      <c r="B39" s="4"/>
      <c r="C39" s="4"/>
      <c r="D39" s="4"/>
      <c r="E39" s="5"/>
      <c r="F39" s="3"/>
      <c r="G39" s="3"/>
      <c r="H39" s="3"/>
      <c r="I39" s="9"/>
      <c r="J39" s="9"/>
      <c r="K39" s="3"/>
    </row>
    <row r="40" spans="1:11">
      <c r="A40" s="3"/>
      <c r="B40" s="4"/>
      <c r="C40" s="4"/>
      <c r="D40" s="4"/>
      <c r="E40" s="5"/>
      <c r="F40" s="3"/>
      <c r="G40" s="3"/>
      <c r="H40" s="3"/>
      <c r="I40" s="9"/>
      <c r="J40" s="9"/>
      <c r="K40" s="3"/>
    </row>
  </sheetData>
  <sortState ref="A2:J40">
    <sortCondition descending="1" ref="J2:J40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K1" sqref="K1"/>
    </sheetView>
  </sheetViews>
  <sheetFormatPr defaultRowHeight="15"/>
  <cols>
    <col min="1" max="1" width="15.28515625" customWidth="1"/>
    <col min="2" max="2" width="14.7109375" customWidth="1"/>
    <col min="3" max="3" width="11.5703125" customWidth="1"/>
    <col min="4" max="4" width="14" customWidth="1"/>
    <col min="5" max="5" width="11" customWidth="1"/>
    <col min="6" max="6" width="11.42578125" customWidth="1"/>
    <col min="7" max="7" width="13.28515625" customWidth="1"/>
    <col min="8" max="8" width="12.5703125" customWidth="1"/>
    <col min="9" max="9" width="15.7109375" customWidth="1"/>
    <col min="10" max="10" width="13" customWidth="1"/>
  </cols>
  <sheetData>
    <row r="1" spans="1:10" ht="60">
      <c r="A1" s="1" t="s">
        <v>95</v>
      </c>
      <c r="B1" s="2" t="s">
        <v>9</v>
      </c>
      <c r="C1" s="2" t="s">
        <v>10</v>
      </c>
      <c r="D1" s="2" t="s">
        <v>62</v>
      </c>
      <c r="E1" s="6" t="s">
        <v>11</v>
      </c>
      <c r="F1" s="10" t="s">
        <v>156</v>
      </c>
      <c r="G1" s="11" t="s">
        <v>157</v>
      </c>
      <c r="H1" s="10" t="s">
        <v>158</v>
      </c>
      <c r="I1" s="11" t="s">
        <v>159</v>
      </c>
      <c r="J1" s="13" t="s">
        <v>160</v>
      </c>
    </row>
    <row r="2" spans="1:10">
      <c r="A2" s="3" t="s">
        <v>100</v>
      </c>
      <c r="B2" s="4">
        <v>617</v>
      </c>
      <c r="C2" s="4">
        <v>9</v>
      </c>
      <c r="D2" s="4">
        <v>21</v>
      </c>
      <c r="E2" s="5">
        <f t="shared" ref="E2:E40" si="0">20*D:D/48.5</f>
        <v>8.6597938144329891</v>
      </c>
      <c r="F2" s="3">
        <v>18.649999999999999</v>
      </c>
      <c r="G2" s="3">
        <f t="shared" ref="G2:G33" si="1">40*F2/20</f>
        <v>37.299999999999997</v>
      </c>
      <c r="H2" s="3">
        <v>95.45</v>
      </c>
      <c r="I2" s="9">
        <f t="shared" ref="I2:I42" si="2">40*92.72/H2</f>
        <v>38.855945521215297</v>
      </c>
      <c r="J2" s="14">
        <f t="shared" ref="J2:J33" si="3">E:E+G:G+I:I</f>
        <v>84.815739335648288</v>
      </c>
    </row>
    <row r="3" spans="1:10">
      <c r="A3" s="3" t="s">
        <v>116</v>
      </c>
      <c r="B3" s="4">
        <v>598</v>
      </c>
      <c r="C3" s="4">
        <v>11</v>
      </c>
      <c r="D3" s="4">
        <v>25.5</v>
      </c>
      <c r="E3" s="5">
        <f t="shared" si="0"/>
        <v>10.515463917525773</v>
      </c>
      <c r="F3" s="3">
        <v>17.95</v>
      </c>
      <c r="G3" s="3">
        <f t="shared" si="1"/>
        <v>35.9</v>
      </c>
      <c r="H3" s="3">
        <v>100.87</v>
      </c>
      <c r="I3" s="9">
        <f t="shared" si="2"/>
        <v>36.768117378804405</v>
      </c>
      <c r="J3" s="14">
        <f t="shared" si="3"/>
        <v>83.183581296330175</v>
      </c>
    </row>
    <row r="4" spans="1:10">
      <c r="A4" s="3" t="s">
        <v>163</v>
      </c>
      <c r="B4" s="4">
        <v>579</v>
      </c>
      <c r="C4" s="4">
        <v>9</v>
      </c>
      <c r="D4" s="4">
        <v>15</v>
      </c>
      <c r="E4" s="5">
        <f t="shared" si="0"/>
        <v>6.1855670103092786</v>
      </c>
      <c r="F4" s="3">
        <v>19.149999999999999</v>
      </c>
      <c r="G4" s="3">
        <f t="shared" si="1"/>
        <v>38.299999999999997</v>
      </c>
      <c r="H4" s="3">
        <v>101.24</v>
      </c>
      <c r="I4" s="9">
        <f t="shared" si="2"/>
        <v>36.633741604109055</v>
      </c>
      <c r="J4" s="14">
        <f t="shared" si="3"/>
        <v>81.11930861441833</v>
      </c>
    </row>
    <row r="5" spans="1:10">
      <c r="A5" s="3" t="s">
        <v>167</v>
      </c>
      <c r="B5" s="4">
        <v>41</v>
      </c>
      <c r="C5" s="4">
        <v>10</v>
      </c>
      <c r="D5" s="4">
        <v>12</v>
      </c>
      <c r="E5" s="5">
        <f t="shared" si="0"/>
        <v>4.9484536082474229</v>
      </c>
      <c r="F5" s="3">
        <v>17.3</v>
      </c>
      <c r="G5" s="3">
        <f t="shared" si="1"/>
        <v>34.6</v>
      </c>
      <c r="H5" s="3">
        <v>92.72</v>
      </c>
      <c r="I5" s="9">
        <f t="shared" si="2"/>
        <v>40</v>
      </c>
      <c r="J5" s="14">
        <f t="shared" si="3"/>
        <v>79.548453608247428</v>
      </c>
    </row>
    <row r="6" spans="1:10">
      <c r="A6" s="3" t="s">
        <v>168</v>
      </c>
      <c r="B6" s="4">
        <v>595</v>
      </c>
      <c r="C6" s="4">
        <v>11</v>
      </c>
      <c r="D6" s="4">
        <v>14</v>
      </c>
      <c r="E6" s="5">
        <f t="shared" si="0"/>
        <v>5.7731958762886597</v>
      </c>
      <c r="F6" s="3">
        <v>17.95</v>
      </c>
      <c r="G6" s="3">
        <f t="shared" si="1"/>
        <v>35.9</v>
      </c>
      <c r="H6" s="3">
        <v>103.66</v>
      </c>
      <c r="I6" s="9">
        <f t="shared" si="2"/>
        <v>35.778506656376621</v>
      </c>
      <c r="J6" s="14">
        <f t="shared" si="3"/>
        <v>77.45170253266528</v>
      </c>
    </row>
    <row r="7" spans="1:10">
      <c r="A7" s="3" t="s">
        <v>169</v>
      </c>
      <c r="B7" s="4">
        <v>644</v>
      </c>
      <c r="C7" s="4">
        <v>9</v>
      </c>
      <c r="D7" s="4">
        <v>20</v>
      </c>
      <c r="E7" s="5">
        <f t="shared" si="0"/>
        <v>8.2474226804123703</v>
      </c>
      <c r="F7" s="3">
        <v>18.2</v>
      </c>
      <c r="G7" s="3">
        <f t="shared" si="1"/>
        <v>36.4</v>
      </c>
      <c r="H7" s="3">
        <v>114.31</v>
      </c>
      <c r="I7" s="9">
        <f t="shared" si="2"/>
        <v>32.445105415099292</v>
      </c>
      <c r="J7" s="14">
        <f t="shared" si="3"/>
        <v>77.092528095511653</v>
      </c>
    </row>
    <row r="8" spans="1:10">
      <c r="A8" s="3" t="s">
        <v>162</v>
      </c>
      <c r="B8" s="4">
        <v>617</v>
      </c>
      <c r="C8" s="4">
        <v>11</v>
      </c>
      <c r="D8" s="4">
        <v>17.5</v>
      </c>
      <c r="E8" s="5">
        <f t="shared" si="0"/>
        <v>7.2164948453608249</v>
      </c>
      <c r="F8" s="3">
        <v>18.100000000000001</v>
      </c>
      <c r="G8" s="3">
        <f t="shared" si="1"/>
        <v>36.200000000000003</v>
      </c>
      <c r="H8" s="3">
        <v>110.35</v>
      </c>
      <c r="I8" s="9">
        <f t="shared" si="2"/>
        <v>33.609424558223836</v>
      </c>
      <c r="J8" s="14">
        <f t="shared" si="3"/>
        <v>77.025919403584666</v>
      </c>
    </row>
    <row r="9" spans="1:10">
      <c r="A9" s="3" t="s">
        <v>122</v>
      </c>
      <c r="B9" s="4">
        <v>630</v>
      </c>
      <c r="C9" s="4">
        <v>10</v>
      </c>
      <c r="D9" s="4">
        <v>20</v>
      </c>
      <c r="E9" s="5">
        <f t="shared" si="0"/>
        <v>8.2474226804123703</v>
      </c>
      <c r="F9" s="3">
        <v>16.2</v>
      </c>
      <c r="G9" s="3">
        <f t="shared" si="1"/>
        <v>32.4</v>
      </c>
      <c r="H9" s="3">
        <v>104.8</v>
      </c>
      <c r="I9" s="9">
        <f t="shared" si="2"/>
        <v>35.389312977099237</v>
      </c>
      <c r="J9" s="14">
        <f t="shared" si="3"/>
        <v>76.036735657511599</v>
      </c>
    </row>
    <row r="10" spans="1:10">
      <c r="A10" s="3" t="s">
        <v>118</v>
      </c>
      <c r="B10" s="4">
        <v>617</v>
      </c>
      <c r="C10" s="4">
        <v>11</v>
      </c>
      <c r="D10" s="4">
        <v>26</v>
      </c>
      <c r="E10" s="5">
        <f t="shared" si="0"/>
        <v>10.721649484536082</v>
      </c>
      <c r="F10" s="3">
        <v>15.3</v>
      </c>
      <c r="G10" s="3">
        <f t="shared" si="1"/>
        <v>30.6</v>
      </c>
      <c r="H10" s="3">
        <v>107.12</v>
      </c>
      <c r="I10" s="9">
        <f t="shared" si="2"/>
        <v>34.62285287528006</v>
      </c>
      <c r="J10" s="14">
        <f t="shared" si="3"/>
        <v>75.944502359816141</v>
      </c>
    </row>
    <row r="11" spans="1:10">
      <c r="A11" s="3" t="s">
        <v>124</v>
      </c>
      <c r="B11" s="4">
        <v>598</v>
      </c>
      <c r="C11" s="4">
        <v>11</v>
      </c>
      <c r="D11" s="4">
        <v>19</v>
      </c>
      <c r="E11" s="5">
        <f t="shared" si="0"/>
        <v>7.8350515463917523</v>
      </c>
      <c r="F11" s="3">
        <v>18.55</v>
      </c>
      <c r="G11" s="3">
        <f t="shared" si="1"/>
        <v>37.1</v>
      </c>
      <c r="H11" s="3">
        <v>121.15</v>
      </c>
      <c r="I11" s="9">
        <f t="shared" si="2"/>
        <v>30.613289310771769</v>
      </c>
      <c r="J11" s="14">
        <f t="shared" si="3"/>
        <v>75.548340857163524</v>
      </c>
    </row>
    <row r="12" spans="1:10">
      <c r="A12" s="3" t="s">
        <v>121</v>
      </c>
      <c r="B12" s="4">
        <v>617</v>
      </c>
      <c r="C12" s="4">
        <v>11</v>
      </c>
      <c r="D12" s="4">
        <v>20.5</v>
      </c>
      <c r="E12" s="5">
        <f t="shared" si="0"/>
        <v>8.4536082474226806</v>
      </c>
      <c r="F12" s="3">
        <v>15.35</v>
      </c>
      <c r="G12" s="3">
        <f t="shared" si="1"/>
        <v>30.7</v>
      </c>
      <c r="H12" s="3">
        <v>105.05</v>
      </c>
      <c r="I12" s="9">
        <f t="shared" si="2"/>
        <v>35.305092812946221</v>
      </c>
      <c r="J12" s="14">
        <f t="shared" si="3"/>
        <v>74.458701060368895</v>
      </c>
    </row>
    <row r="13" spans="1:10">
      <c r="A13" s="3" t="s">
        <v>109</v>
      </c>
      <c r="B13" s="4">
        <v>595</v>
      </c>
      <c r="C13" s="4">
        <v>11</v>
      </c>
      <c r="D13" s="4">
        <v>14</v>
      </c>
      <c r="E13" s="5">
        <f t="shared" si="0"/>
        <v>5.7731958762886597</v>
      </c>
      <c r="F13" s="3">
        <v>14.65</v>
      </c>
      <c r="G13" s="3">
        <f t="shared" si="1"/>
        <v>29.3</v>
      </c>
      <c r="H13" s="3">
        <v>97.68</v>
      </c>
      <c r="I13" s="9">
        <f t="shared" si="2"/>
        <v>37.968877968877969</v>
      </c>
      <c r="J13" s="14">
        <f t="shared" si="3"/>
        <v>73.042073845166627</v>
      </c>
    </row>
    <row r="14" spans="1:10">
      <c r="A14" s="3" t="s">
        <v>171</v>
      </c>
      <c r="B14" s="4">
        <v>43</v>
      </c>
      <c r="C14" s="4">
        <v>10</v>
      </c>
      <c r="D14" s="4">
        <v>19.5</v>
      </c>
      <c r="E14" s="5">
        <f t="shared" si="0"/>
        <v>8.0412371134020617</v>
      </c>
      <c r="F14" s="3">
        <v>17.8</v>
      </c>
      <c r="G14" s="3">
        <f t="shared" si="1"/>
        <v>35.6</v>
      </c>
      <c r="H14" s="3">
        <v>126.3</v>
      </c>
      <c r="I14" s="9">
        <f t="shared" si="2"/>
        <v>29.36500395882819</v>
      </c>
      <c r="J14" s="14">
        <f t="shared" si="3"/>
        <v>73.006241072230253</v>
      </c>
    </row>
    <row r="15" spans="1:10">
      <c r="A15" s="3" t="s">
        <v>117</v>
      </c>
      <c r="B15" s="4">
        <v>428</v>
      </c>
      <c r="C15" s="4">
        <v>11</v>
      </c>
      <c r="D15" s="4">
        <v>26.5</v>
      </c>
      <c r="E15" s="5">
        <f t="shared" si="0"/>
        <v>10.927835051546392</v>
      </c>
      <c r="F15" s="3">
        <v>16.149999999999999</v>
      </c>
      <c r="G15" s="3">
        <f t="shared" si="1"/>
        <v>32.299999999999997</v>
      </c>
      <c r="H15" s="3">
        <v>125.66</v>
      </c>
      <c r="I15" s="9">
        <f t="shared" si="2"/>
        <v>29.514563106796118</v>
      </c>
      <c r="J15" s="14">
        <f t="shared" si="3"/>
        <v>72.74239815834251</v>
      </c>
    </row>
    <row r="16" spans="1:10">
      <c r="A16" s="3" t="s">
        <v>119</v>
      </c>
      <c r="B16" s="4">
        <v>116</v>
      </c>
      <c r="C16" s="4">
        <v>11</v>
      </c>
      <c r="D16" s="4">
        <v>19</v>
      </c>
      <c r="E16" s="5">
        <f t="shared" si="0"/>
        <v>7.8350515463917523</v>
      </c>
      <c r="F16" s="3">
        <v>12.1</v>
      </c>
      <c r="G16" s="3">
        <f t="shared" si="1"/>
        <v>24.2</v>
      </c>
      <c r="H16" s="3">
        <v>93.06</v>
      </c>
      <c r="I16" s="9">
        <f t="shared" si="2"/>
        <v>39.85385772619815</v>
      </c>
      <c r="J16" s="14">
        <f t="shared" si="3"/>
        <v>71.888909272589899</v>
      </c>
    </row>
    <row r="17" spans="1:10">
      <c r="A17" s="3" t="s">
        <v>97</v>
      </c>
      <c r="B17" s="4">
        <v>644</v>
      </c>
      <c r="C17" s="4">
        <v>9</v>
      </c>
      <c r="D17" s="4">
        <v>27</v>
      </c>
      <c r="E17" s="5">
        <f t="shared" si="0"/>
        <v>11.134020618556701</v>
      </c>
      <c r="F17" s="3">
        <v>18.8</v>
      </c>
      <c r="G17" s="3">
        <f t="shared" si="1"/>
        <v>37.6</v>
      </c>
      <c r="H17" s="3">
        <v>167.59</v>
      </c>
      <c r="I17" s="9">
        <f t="shared" si="2"/>
        <v>22.130198699206396</v>
      </c>
      <c r="J17" s="14">
        <f t="shared" si="3"/>
        <v>70.864219317763087</v>
      </c>
    </row>
    <row r="18" spans="1:10">
      <c r="A18" s="3" t="s">
        <v>165</v>
      </c>
      <c r="B18" s="4">
        <v>598</v>
      </c>
      <c r="C18" s="4">
        <v>9</v>
      </c>
      <c r="D18" s="4">
        <v>8</v>
      </c>
      <c r="E18" s="5">
        <f t="shared" si="0"/>
        <v>3.2989690721649483</v>
      </c>
      <c r="F18" s="3">
        <v>14.15</v>
      </c>
      <c r="G18" s="3">
        <f t="shared" si="1"/>
        <v>28.3</v>
      </c>
      <c r="H18" s="3">
        <v>96.19</v>
      </c>
      <c r="I18" s="9">
        <f t="shared" si="2"/>
        <v>38.557022559517627</v>
      </c>
      <c r="J18" s="14">
        <f t="shared" si="3"/>
        <v>70.155991631682582</v>
      </c>
    </row>
    <row r="19" spans="1:10">
      <c r="A19" s="3" t="s">
        <v>111</v>
      </c>
      <c r="B19" s="4">
        <v>630</v>
      </c>
      <c r="C19" s="4">
        <v>8</v>
      </c>
      <c r="D19" s="4">
        <v>12</v>
      </c>
      <c r="E19" s="5">
        <f t="shared" si="0"/>
        <v>4.9484536082474229</v>
      </c>
      <c r="F19" s="3">
        <v>17.55</v>
      </c>
      <c r="G19" s="3">
        <f t="shared" si="1"/>
        <v>35.1</v>
      </c>
      <c r="H19" s="3">
        <v>125.7</v>
      </c>
      <c r="I19" s="9">
        <f t="shared" si="2"/>
        <v>29.505171042163884</v>
      </c>
      <c r="J19" s="14">
        <f t="shared" si="3"/>
        <v>69.553624650411308</v>
      </c>
    </row>
    <row r="20" spans="1:10">
      <c r="A20" s="3" t="s">
        <v>125</v>
      </c>
      <c r="B20" s="4">
        <v>540</v>
      </c>
      <c r="C20" s="4">
        <v>11</v>
      </c>
      <c r="D20" s="4">
        <v>17.5</v>
      </c>
      <c r="E20" s="5">
        <f t="shared" si="0"/>
        <v>7.2164948453608249</v>
      </c>
      <c r="F20" s="3">
        <v>18.05</v>
      </c>
      <c r="G20" s="3">
        <f t="shared" si="1"/>
        <v>36.1</v>
      </c>
      <c r="H20" s="3">
        <v>143.76</v>
      </c>
      <c r="I20" s="9">
        <f t="shared" si="2"/>
        <v>25.798553144129109</v>
      </c>
      <c r="J20" s="14">
        <f t="shared" si="3"/>
        <v>69.115047989489938</v>
      </c>
    </row>
    <row r="21" spans="1:10">
      <c r="A21" s="3" t="s">
        <v>99</v>
      </c>
      <c r="B21" s="4">
        <v>630</v>
      </c>
      <c r="C21" s="4">
        <v>11</v>
      </c>
      <c r="D21" s="4">
        <v>22</v>
      </c>
      <c r="E21" s="5">
        <f t="shared" si="0"/>
        <v>9.072164948453608</v>
      </c>
      <c r="F21" s="3">
        <v>12.5</v>
      </c>
      <c r="G21" s="3">
        <f t="shared" si="1"/>
        <v>25</v>
      </c>
      <c r="H21" s="3">
        <v>108.29</v>
      </c>
      <c r="I21" s="9">
        <f t="shared" si="2"/>
        <v>34.248776433650384</v>
      </c>
      <c r="J21" s="14">
        <f t="shared" si="3"/>
        <v>68.320941382103996</v>
      </c>
    </row>
    <row r="22" spans="1:10">
      <c r="A22" s="3" t="s">
        <v>120</v>
      </c>
      <c r="B22" s="4">
        <v>573</v>
      </c>
      <c r="C22" s="4">
        <v>11</v>
      </c>
      <c r="D22" s="4">
        <v>21</v>
      </c>
      <c r="E22" s="5">
        <f t="shared" si="0"/>
        <v>8.6597938144329891</v>
      </c>
      <c r="F22" s="3">
        <v>16.95</v>
      </c>
      <c r="G22" s="3">
        <f t="shared" si="1"/>
        <v>33.9</v>
      </c>
      <c r="H22" s="3">
        <v>146.88999999999999</v>
      </c>
      <c r="I22" s="9">
        <f t="shared" si="2"/>
        <v>25.248825651848325</v>
      </c>
      <c r="J22" s="14">
        <f t="shared" si="3"/>
        <v>67.808619466281314</v>
      </c>
    </row>
    <row r="23" spans="1:10">
      <c r="A23" s="3" t="s">
        <v>164</v>
      </c>
      <c r="B23" s="4">
        <v>598</v>
      </c>
      <c r="C23" s="4">
        <v>9</v>
      </c>
      <c r="D23" s="4">
        <v>11.5</v>
      </c>
      <c r="E23" s="5">
        <f t="shared" si="0"/>
        <v>4.7422680412371134</v>
      </c>
      <c r="F23" s="3">
        <v>14.65</v>
      </c>
      <c r="G23" s="3">
        <f t="shared" si="1"/>
        <v>29.3</v>
      </c>
      <c r="H23" s="3">
        <v>112.8</v>
      </c>
      <c r="I23" s="9">
        <f t="shared" si="2"/>
        <v>32.879432624113477</v>
      </c>
      <c r="J23" s="14">
        <f t="shared" si="3"/>
        <v>66.921700665350585</v>
      </c>
    </row>
    <row r="24" spans="1:10">
      <c r="A24" s="3" t="s">
        <v>98</v>
      </c>
      <c r="B24" s="4">
        <v>64</v>
      </c>
      <c r="C24" s="4">
        <v>11</v>
      </c>
      <c r="D24" s="4">
        <v>24</v>
      </c>
      <c r="E24" s="5">
        <f t="shared" si="0"/>
        <v>9.8969072164948457</v>
      </c>
      <c r="F24" s="3">
        <v>15.6</v>
      </c>
      <c r="G24" s="3">
        <f t="shared" si="1"/>
        <v>31.2</v>
      </c>
      <c r="H24" s="3">
        <v>147.03</v>
      </c>
      <c r="I24" s="9">
        <f t="shared" si="2"/>
        <v>25.224784057675304</v>
      </c>
      <c r="J24" s="14">
        <f t="shared" si="3"/>
        <v>66.321691274170149</v>
      </c>
    </row>
    <row r="25" spans="1:10">
      <c r="A25" s="3" t="s">
        <v>115</v>
      </c>
      <c r="B25" s="4">
        <v>540</v>
      </c>
      <c r="C25" s="4">
        <v>9</v>
      </c>
      <c r="D25" s="4">
        <v>19</v>
      </c>
      <c r="E25" s="5">
        <f t="shared" si="0"/>
        <v>7.8350515463917523</v>
      </c>
      <c r="F25" s="3">
        <v>17.2</v>
      </c>
      <c r="G25" s="3">
        <f t="shared" si="1"/>
        <v>34.4</v>
      </c>
      <c r="H25" s="3">
        <v>160.21</v>
      </c>
      <c r="I25" s="9">
        <f t="shared" si="2"/>
        <v>23.14961612883091</v>
      </c>
      <c r="J25" s="14">
        <f t="shared" si="3"/>
        <v>65.384667675222659</v>
      </c>
    </row>
    <row r="26" spans="1:10">
      <c r="A26" s="3" t="s">
        <v>166</v>
      </c>
      <c r="B26" s="4">
        <v>52</v>
      </c>
      <c r="C26" s="4">
        <v>9</v>
      </c>
      <c r="D26" s="4">
        <v>6</v>
      </c>
      <c r="E26" s="5">
        <f t="shared" si="0"/>
        <v>2.4742268041237114</v>
      </c>
      <c r="F26" s="3">
        <v>17.350000000000001</v>
      </c>
      <c r="G26" s="3">
        <f t="shared" si="1"/>
        <v>34.700000000000003</v>
      </c>
      <c r="H26" s="3">
        <v>131.56</v>
      </c>
      <c r="I26" s="9">
        <f t="shared" si="2"/>
        <v>28.190939495287321</v>
      </c>
      <c r="J26" s="14">
        <f t="shared" si="3"/>
        <v>65.36516629941103</v>
      </c>
    </row>
    <row r="27" spans="1:10">
      <c r="A27" s="3" t="s">
        <v>174</v>
      </c>
      <c r="B27" s="4">
        <v>43</v>
      </c>
      <c r="C27" s="4">
        <v>9</v>
      </c>
      <c r="D27" s="4">
        <v>14.5</v>
      </c>
      <c r="E27" s="5">
        <f t="shared" si="0"/>
        <v>5.9793814432989691</v>
      </c>
      <c r="F27" s="3">
        <v>16.8</v>
      </c>
      <c r="G27" s="3">
        <f t="shared" si="1"/>
        <v>33.6</v>
      </c>
      <c r="H27" s="3">
        <v>145.06</v>
      </c>
      <c r="I27" s="9">
        <f t="shared" si="2"/>
        <v>25.567351440783124</v>
      </c>
      <c r="J27" s="14">
        <f t="shared" si="3"/>
        <v>65.146732884082098</v>
      </c>
    </row>
    <row r="28" spans="1:10">
      <c r="A28" s="3" t="s">
        <v>114</v>
      </c>
      <c r="B28" s="4">
        <v>116</v>
      </c>
      <c r="C28" s="4">
        <v>10</v>
      </c>
      <c r="D28" s="4"/>
      <c r="E28" s="5">
        <f t="shared" si="0"/>
        <v>0</v>
      </c>
      <c r="F28" s="3">
        <v>17.850000000000001</v>
      </c>
      <c r="G28" s="3">
        <f t="shared" si="1"/>
        <v>35.700000000000003</v>
      </c>
      <c r="H28" s="3">
        <v>126.97</v>
      </c>
      <c r="I28" s="9">
        <f t="shared" si="2"/>
        <v>29.210049618020005</v>
      </c>
      <c r="J28" s="14">
        <f t="shared" si="3"/>
        <v>64.910049618020011</v>
      </c>
    </row>
    <row r="29" spans="1:10">
      <c r="A29" s="3" t="s">
        <v>170</v>
      </c>
      <c r="B29" s="4">
        <v>581</v>
      </c>
      <c r="C29" s="4">
        <v>11</v>
      </c>
      <c r="D29" s="4">
        <v>16</v>
      </c>
      <c r="E29" s="5">
        <f t="shared" si="0"/>
        <v>6.5979381443298966</v>
      </c>
      <c r="F29" s="3">
        <v>13.65</v>
      </c>
      <c r="G29" s="3">
        <f t="shared" si="1"/>
        <v>27.3</v>
      </c>
      <c r="H29" s="3">
        <v>125.73</v>
      </c>
      <c r="I29" s="9">
        <f t="shared" si="2"/>
        <v>29.49813091545375</v>
      </c>
      <c r="J29" s="14">
        <f t="shared" si="3"/>
        <v>63.396069059783649</v>
      </c>
    </row>
    <row r="30" spans="1:10">
      <c r="A30" s="3" t="s">
        <v>175</v>
      </c>
      <c r="B30" s="4">
        <v>601</v>
      </c>
      <c r="C30" s="4">
        <v>9</v>
      </c>
      <c r="D30" s="4">
        <v>15.5</v>
      </c>
      <c r="E30" s="5">
        <f t="shared" si="0"/>
        <v>6.391752577319588</v>
      </c>
      <c r="F30" s="3">
        <v>17.850000000000001</v>
      </c>
      <c r="G30" s="3">
        <f t="shared" si="1"/>
        <v>35.700000000000003</v>
      </c>
      <c r="H30" s="3">
        <v>176.23</v>
      </c>
      <c r="I30" s="9">
        <f t="shared" si="2"/>
        <v>21.045224990069798</v>
      </c>
      <c r="J30" s="14">
        <f t="shared" si="3"/>
        <v>63.136977567389387</v>
      </c>
    </row>
    <row r="31" spans="1:10">
      <c r="A31" s="3" t="s">
        <v>102</v>
      </c>
      <c r="B31" s="4">
        <v>116</v>
      </c>
      <c r="C31" s="4">
        <v>10</v>
      </c>
      <c r="D31" s="4">
        <v>19</v>
      </c>
      <c r="E31" s="5">
        <f t="shared" si="0"/>
        <v>7.8350515463917523</v>
      </c>
      <c r="F31" s="3">
        <v>12.25</v>
      </c>
      <c r="G31" s="3">
        <f t="shared" si="1"/>
        <v>24.5</v>
      </c>
      <c r="H31" s="3">
        <v>127.41</v>
      </c>
      <c r="I31" s="9">
        <f t="shared" si="2"/>
        <v>29.109175103994978</v>
      </c>
      <c r="J31" s="14">
        <f t="shared" si="3"/>
        <v>61.444226650386732</v>
      </c>
    </row>
    <row r="32" spans="1:10">
      <c r="A32" s="3" t="s">
        <v>176</v>
      </c>
      <c r="B32" s="4">
        <v>320</v>
      </c>
      <c r="C32" s="4">
        <v>11</v>
      </c>
      <c r="D32" s="4">
        <v>23.5</v>
      </c>
      <c r="E32" s="5">
        <f t="shared" si="0"/>
        <v>9.6907216494845354</v>
      </c>
      <c r="F32" s="3">
        <v>15.05</v>
      </c>
      <c r="G32" s="3">
        <f t="shared" si="1"/>
        <v>30.1</v>
      </c>
      <c r="H32" s="3">
        <v>180.12</v>
      </c>
      <c r="I32" s="9">
        <f t="shared" si="2"/>
        <v>20.59071729957806</v>
      </c>
      <c r="J32" s="14">
        <f t="shared" si="3"/>
        <v>60.381438949062598</v>
      </c>
    </row>
    <row r="33" spans="1:10">
      <c r="A33" s="3" t="s">
        <v>105</v>
      </c>
      <c r="B33" s="4">
        <v>52</v>
      </c>
      <c r="C33" s="4">
        <v>9</v>
      </c>
      <c r="D33" s="4">
        <v>16</v>
      </c>
      <c r="E33" s="5">
        <f t="shared" si="0"/>
        <v>6.5979381443298966</v>
      </c>
      <c r="F33" s="3">
        <v>16</v>
      </c>
      <c r="G33" s="3">
        <f t="shared" si="1"/>
        <v>32</v>
      </c>
      <c r="H33" s="3">
        <v>177.59</v>
      </c>
      <c r="I33" s="9">
        <f t="shared" si="2"/>
        <v>20.884058787093867</v>
      </c>
      <c r="J33" s="14">
        <f t="shared" si="3"/>
        <v>59.481996931423765</v>
      </c>
    </row>
    <row r="34" spans="1:10">
      <c r="A34" s="3" t="s">
        <v>173</v>
      </c>
      <c r="B34" s="4">
        <v>64</v>
      </c>
      <c r="C34" s="4">
        <v>10</v>
      </c>
      <c r="D34" s="4">
        <v>16.5</v>
      </c>
      <c r="E34" s="5">
        <f t="shared" si="0"/>
        <v>6.804123711340206</v>
      </c>
      <c r="F34" s="3">
        <v>12.55</v>
      </c>
      <c r="G34" s="3">
        <f t="shared" ref="G34:G50" si="4">40*F34/20</f>
        <v>25.1</v>
      </c>
      <c r="H34" s="3">
        <v>137.69</v>
      </c>
      <c r="I34" s="9">
        <f t="shared" si="2"/>
        <v>26.935870433582686</v>
      </c>
      <c r="J34" s="14">
        <f t="shared" ref="J34:J50" si="5">E:E+G:G+I:I</f>
        <v>58.839994144922898</v>
      </c>
    </row>
    <row r="35" spans="1:10">
      <c r="A35" s="3" t="s">
        <v>104</v>
      </c>
      <c r="B35" s="4">
        <v>52</v>
      </c>
      <c r="C35" s="4">
        <v>9</v>
      </c>
      <c r="D35" s="4">
        <v>16.5</v>
      </c>
      <c r="E35" s="5">
        <f t="shared" si="0"/>
        <v>6.804123711340206</v>
      </c>
      <c r="F35" s="3">
        <v>14.8</v>
      </c>
      <c r="G35" s="3">
        <f t="shared" si="4"/>
        <v>29.6</v>
      </c>
      <c r="H35" s="3">
        <v>166.79</v>
      </c>
      <c r="I35" s="9">
        <f t="shared" si="2"/>
        <v>22.236345104622583</v>
      </c>
      <c r="J35" s="14">
        <f t="shared" si="5"/>
        <v>58.640468815962791</v>
      </c>
    </row>
    <row r="36" spans="1:10">
      <c r="A36" s="3" t="s">
        <v>123</v>
      </c>
      <c r="B36" s="4">
        <v>573</v>
      </c>
      <c r="C36" s="4">
        <v>11</v>
      </c>
      <c r="D36" s="4">
        <v>19.5</v>
      </c>
      <c r="E36" s="5">
        <f t="shared" si="0"/>
        <v>8.0412371134020617</v>
      </c>
      <c r="F36" s="3">
        <v>14.7</v>
      </c>
      <c r="G36" s="3">
        <f t="shared" si="4"/>
        <v>29.4</v>
      </c>
      <c r="H36" s="3">
        <v>179.79</v>
      </c>
      <c r="I36" s="9">
        <f t="shared" si="2"/>
        <v>20.628511040658548</v>
      </c>
      <c r="J36" s="14">
        <f t="shared" si="5"/>
        <v>58.069748154060605</v>
      </c>
    </row>
    <row r="37" spans="1:10">
      <c r="A37" s="3" t="s">
        <v>161</v>
      </c>
      <c r="B37" s="4">
        <v>41</v>
      </c>
      <c r="C37" s="4">
        <v>9</v>
      </c>
      <c r="D37" s="4">
        <v>15</v>
      </c>
      <c r="E37" s="5">
        <f t="shared" si="0"/>
        <v>6.1855670103092786</v>
      </c>
      <c r="F37" s="3">
        <v>12.75</v>
      </c>
      <c r="G37" s="3">
        <f t="shared" si="4"/>
        <v>25.5</v>
      </c>
      <c r="H37" s="3">
        <v>150.88999999999999</v>
      </c>
      <c r="I37" s="9">
        <f t="shared" si="2"/>
        <v>24.579494996354963</v>
      </c>
      <c r="J37" s="14">
        <f t="shared" si="5"/>
        <v>56.265062006664238</v>
      </c>
    </row>
    <row r="38" spans="1:10">
      <c r="A38" s="3" t="s">
        <v>177</v>
      </c>
      <c r="B38" s="4">
        <v>630</v>
      </c>
      <c r="C38" s="4">
        <v>11</v>
      </c>
      <c r="D38" s="4">
        <v>14</v>
      </c>
      <c r="E38" s="5">
        <f t="shared" si="0"/>
        <v>5.7731958762886597</v>
      </c>
      <c r="F38" s="3">
        <v>14.7</v>
      </c>
      <c r="G38" s="3">
        <f t="shared" si="4"/>
        <v>29.4</v>
      </c>
      <c r="H38" s="3">
        <v>184.51</v>
      </c>
      <c r="I38" s="9">
        <f t="shared" si="2"/>
        <v>20.100807544306544</v>
      </c>
      <c r="J38" s="14">
        <f t="shared" si="5"/>
        <v>55.274003420595207</v>
      </c>
    </row>
    <row r="39" spans="1:10">
      <c r="A39" s="3" t="s">
        <v>172</v>
      </c>
      <c r="B39" s="4">
        <v>41</v>
      </c>
      <c r="C39" s="4">
        <v>11</v>
      </c>
      <c r="D39" s="4">
        <v>14.5</v>
      </c>
      <c r="E39" s="5">
        <f t="shared" si="0"/>
        <v>5.9793814432989691</v>
      </c>
      <c r="F39" s="3">
        <v>0</v>
      </c>
      <c r="G39" s="3">
        <f t="shared" si="4"/>
        <v>0</v>
      </c>
      <c r="H39" s="3">
        <v>136.5</v>
      </c>
      <c r="I39" s="9">
        <f t="shared" si="2"/>
        <v>27.170695970695974</v>
      </c>
      <c r="J39" s="14">
        <f t="shared" si="5"/>
        <v>33.150077413994943</v>
      </c>
    </row>
    <row r="40" spans="1:10">
      <c r="A40" s="3" t="s">
        <v>107</v>
      </c>
      <c r="B40" s="4">
        <v>578</v>
      </c>
      <c r="C40" s="4">
        <v>11</v>
      </c>
      <c r="D40" s="4">
        <v>15.5</v>
      </c>
      <c r="E40" s="5">
        <f t="shared" si="0"/>
        <v>6.391752577319588</v>
      </c>
      <c r="F40" s="3"/>
      <c r="G40" s="3">
        <f t="shared" si="4"/>
        <v>0</v>
      </c>
      <c r="H40" s="3">
        <v>158.52000000000001</v>
      </c>
      <c r="I40" s="9">
        <f t="shared" si="2"/>
        <v>23.396416855917234</v>
      </c>
      <c r="J40" s="14">
        <f t="shared" si="5"/>
        <v>29.788169433236824</v>
      </c>
    </row>
    <row r="41" spans="1:10">
      <c r="A41" s="3" t="s">
        <v>96</v>
      </c>
      <c r="B41" s="4">
        <v>601</v>
      </c>
      <c r="C41" s="4">
        <v>9</v>
      </c>
      <c r="D41" s="4">
        <v>32</v>
      </c>
      <c r="E41" s="5">
        <f>20*D41/48.5</f>
        <v>13.195876288659793</v>
      </c>
      <c r="F41" s="3">
        <v>0</v>
      </c>
      <c r="G41" s="3">
        <f t="shared" si="4"/>
        <v>0</v>
      </c>
      <c r="H41" s="3">
        <v>223.45</v>
      </c>
      <c r="I41" s="9">
        <f t="shared" si="2"/>
        <v>16.597896621168047</v>
      </c>
      <c r="J41" s="14">
        <f t="shared" si="5"/>
        <v>29.79377290982784</v>
      </c>
    </row>
    <row r="42" spans="1:10">
      <c r="A42" s="3" t="s">
        <v>178</v>
      </c>
      <c r="B42" s="4">
        <v>600</v>
      </c>
      <c r="C42" s="4">
        <v>10</v>
      </c>
      <c r="D42" s="4">
        <v>21</v>
      </c>
      <c r="E42" s="5">
        <f t="shared" ref="E42:E50" si="6">20*D:D/48.5</f>
        <v>8.6597938144329891</v>
      </c>
      <c r="F42" s="3">
        <v>0</v>
      </c>
      <c r="G42" s="3">
        <f t="shared" si="4"/>
        <v>0</v>
      </c>
      <c r="H42" s="3">
        <v>222.9</v>
      </c>
      <c r="I42" s="9">
        <f t="shared" si="2"/>
        <v>16.638851502916108</v>
      </c>
      <c r="J42" s="14">
        <f t="shared" si="5"/>
        <v>25.298645317349099</v>
      </c>
    </row>
    <row r="43" spans="1:10">
      <c r="A43" s="3" t="s">
        <v>101</v>
      </c>
      <c r="B43" s="4">
        <v>598</v>
      </c>
      <c r="C43" s="4">
        <v>10</v>
      </c>
      <c r="D43" s="4">
        <v>19</v>
      </c>
      <c r="E43" s="5">
        <f t="shared" si="6"/>
        <v>7.8350515463917523</v>
      </c>
      <c r="F43" s="3"/>
      <c r="G43" s="3">
        <f t="shared" si="4"/>
        <v>0</v>
      </c>
      <c r="H43" s="3"/>
      <c r="I43" s="9">
        <v>0</v>
      </c>
      <c r="J43" s="14">
        <f t="shared" si="5"/>
        <v>7.8350515463917523</v>
      </c>
    </row>
    <row r="44" spans="1:10">
      <c r="A44" s="3" t="s">
        <v>103</v>
      </c>
      <c r="B44" s="4">
        <v>582</v>
      </c>
      <c r="C44" s="4">
        <v>10</v>
      </c>
      <c r="D44" s="4">
        <v>17.5</v>
      </c>
      <c r="E44" s="5">
        <f t="shared" si="6"/>
        <v>7.2164948453608249</v>
      </c>
      <c r="F44" s="3"/>
      <c r="G44" s="3">
        <f t="shared" si="4"/>
        <v>0</v>
      </c>
      <c r="H44" s="3"/>
      <c r="I44" s="9">
        <v>0</v>
      </c>
      <c r="J44" s="14">
        <f t="shared" si="5"/>
        <v>7.2164948453608249</v>
      </c>
    </row>
    <row r="45" spans="1:10">
      <c r="A45" s="3" t="s">
        <v>126</v>
      </c>
      <c r="B45" s="4">
        <v>113</v>
      </c>
      <c r="C45" s="4">
        <v>11</v>
      </c>
      <c r="D45" s="4">
        <v>17</v>
      </c>
      <c r="E45" s="5">
        <f t="shared" si="6"/>
        <v>7.0103092783505154</v>
      </c>
      <c r="F45" s="3"/>
      <c r="G45" s="3">
        <f t="shared" si="4"/>
        <v>0</v>
      </c>
      <c r="H45" s="3"/>
      <c r="I45" s="9">
        <v>0</v>
      </c>
      <c r="J45" s="14">
        <f t="shared" si="5"/>
        <v>7.0103092783505154</v>
      </c>
    </row>
    <row r="46" spans="1:10">
      <c r="A46" s="3" t="s">
        <v>127</v>
      </c>
      <c r="B46" s="4">
        <v>428</v>
      </c>
      <c r="C46" s="4">
        <v>11</v>
      </c>
      <c r="D46" s="4">
        <v>17</v>
      </c>
      <c r="E46" s="5">
        <f t="shared" si="6"/>
        <v>7.0103092783505154</v>
      </c>
      <c r="F46" s="3"/>
      <c r="G46" s="3">
        <f t="shared" si="4"/>
        <v>0</v>
      </c>
      <c r="H46" s="3"/>
      <c r="I46" s="9">
        <v>0</v>
      </c>
      <c r="J46" s="14">
        <f t="shared" si="5"/>
        <v>7.0103092783505154</v>
      </c>
    </row>
    <row r="47" spans="1:10">
      <c r="A47" s="3" t="s">
        <v>106</v>
      </c>
      <c r="B47" s="4">
        <v>116</v>
      </c>
      <c r="C47" s="4">
        <v>10</v>
      </c>
      <c r="D47" s="4">
        <v>15.5</v>
      </c>
      <c r="E47" s="5">
        <f t="shared" si="6"/>
        <v>6.391752577319588</v>
      </c>
      <c r="F47" s="3"/>
      <c r="G47" s="3">
        <f t="shared" si="4"/>
        <v>0</v>
      </c>
      <c r="H47" s="3"/>
      <c r="I47" s="9">
        <v>0</v>
      </c>
      <c r="J47" s="14">
        <f t="shared" si="5"/>
        <v>6.391752577319588</v>
      </c>
    </row>
    <row r="48" spans="1:10">
      <c r="A48" s="3" t="s">
        <v>108</v>
      </c>
      <c r="B48" s="4">
        <v>598</v>
      </c>
      <c r="C48" s="4">
        <v>9</v>
      </c>
      <c r="D48" s="4">
        <v>14.5</v>
      </c>
      <c r="E48" s="5">
        <f t="shared" si="6"/>
        <v>5.9793814432989691</v>
      </c>
      <c r="F48" s="3"/>
      <c r="G48" s="3">
        <f t="shared" si="4"/>
        <v>0</v>
      </c>
      <c r="H48" s="3"/>
      <c r="I48" s="9">
        <v>0</v>
      </c>
      <c r="J48" s="14">
        <f t="shared" si="5"/>
        <v>5.9793814432989691</v>
      </c>
    </row>
    <row r="49" spans="1:10">
      <c r="A49" s="3" t="s">
        <v>110</v>
      </c>
      <c r="B49" s="4">
        <v>618</v>
      </c>
      <c r="C49" s="4">
        <v>9</v>
      </c>
      <c r="D49" s="4">
        <v>13</v>
      </c>
      <c r="E49" s="5">
        <f t="shared" si="6"/>
        <v>5.3608247422680408</v>
      </c>
      <c r="F49" s="3"/>
      <c r="G49" s="3">
        <f t="shared" si="4"/>
        <v>0</v>
      </c>
      <c r="H49" s="3"/>
      <c r="I49" s="9">
        <v>0</v>
      </c>
      <c r="J49" s="14">
        <f t="shared" si="5"/>
        <v>5.3608247422680408</v>
      </c>
    </row>
    <row r="50" spans="1:10">
      <c r="A50" s="3" t="s">
        <v>112</v>
      </c>
      <c r="B50" s="4" t="s">
        <v>113</v>
      </c>
      <c r="C50" s="4">
        <v>9</v>
      </c>
      <c r="D50" s="4">
        <v>10</v>
      </c>
      <c r="E50" s="5">
        <f t="shared" si="6"/>
        <v>4.1237113402061851</v>
      </c>
      <c r="F50" s="3"/>
      <c r="G50" s="3">
        <f t="shared" si="4"/>
        <v>0</v>
      </c>
      <c r="H50" s="3"/>
      <c r="I50" s="9">
        <v>0</v>
      </c>
      <c r="J50" s="14">
        <f t="shared" si="5"/>
        <v>4.1237113402061851</v>
      </c>
    </row>
    <row r="51" spans="1:10">
      <c r="A51" s="3"/>
      <c r="B51" s="4"/>
      <c r="C51" s="4"/>
      <c r="D51" s="4"/>
      <c r="E51" s="5"/>
      <c r="F51" s="3"/>
      <c r="G51" s="3"/>
      <c r="H51" s="3"/>
      <c r="I51" s="9"/>
      <c r="J51" s="9"/>
    </row>
    <row r="52" spans="1:10">
      <c r="A52" s="3"/>
      <c r="B52" s="4"/>
      <c r="C52" s="4"/>
      <c r="D52" s="4"/>
      <c r="E52" s="5"/>
      <c r="F52" s="3"/>
      <c r="G52" s="3"/>
      <c r="H52" s="3"/>
      <c r="I52" s="9"/>
      <c r="J52" s="9"/>
    </row>
    <row r="53" spans="1:10">
      <c r="A53" s="3"/>
      <c r="B53" s="4"/>
      <c r="C53" s="4"/>
      <c r="D53" s="4"/>
      <c r="E53" s="5"/>
      <c r="F53" s="3"/>
      <c r="G53" s="3"/>
      <c r="H53" s="3"/>
      <c r="I53" s="9"/>
      <c r="J53" s="9"/>
    </row>
    <row r="54" spans="1:10">
      <c r="A54" s="3"/>
      <c r="B54" s="4"/>
      <c r="C54" s="4"/>
      <c r="D54" s="4"/>
      <c r="E54" s="5"/>
      <c r="F54" s="3"/>
      <c r="G54" s="3"/>
      <c r="H54" s="3"/>
      <c r="I54" s="9"/>
      <c r="J54" s="9"/>
    </row>
    <row r="55" spans="1:10">
      <c r="A55" s="3"/>
      <c r="B55" s="4"/>
      <c r="C55" s="4"/>
      <c r="D55" s="4"/>
      <c r="E55" s="5"/>
      <c r="F55" s="3"/>
      <c r="G55" s="3"/>
      <c r="H55" s="3"/>
      <c r="I55" s="9"/>
      <c r="J55" s="9"/>
    </row>
    <row r="56" spans="1:10">
      <c r="A56" s="3"/>
      <c r="B56" s="4"/>
      <c r="C56" s="4"/>
      <c r="D56" s="4"/>
      <c r="E56" s="5"/>
      <c r="F56" s="3"/>
      <c r="G56" s="3"/>
      <c r="H56" s="3"/>
      <c r="I56" s="9"/>
      <c r="J56" s="9"/>
    </row>
    <row r="57" spans="1:10">
      <c r="A57" s="3"/>
      <c r="B57" s="4"/>
      <c r="C57" s="4"/>
      <c r="D57" s="4"/>
      <c r="E57" s="5"/>
      <c r="F57" s="3"/>
      <c r="G57" s="3"/>
      <c r="H57" s="3"/>
      <c r="I57" s="9"/>
      <c r="J57" s="9"/>
    </row>
    <row r="58" spans="1:10">
      <c r="A58" s="3"/>
      <c r="B58" s="4"/>
      <c r="C58" s="4"/>
      <c r="D58" s="4"/>
      <c r="E58" s="5"/>
      <c r="F58" s="3"/>
      <c r="G58" s="3"/>
      <c r="H58" s="3"/>
      <c r="I58" s="9"/>
      <c r="J58" s="9"/>
    </row>
    <row r="59" spans="1:10">
      <c r="A59" s="3"/>
      <c r="B59" s="4"/>
      <c r="C59" s="4"/>
      <c r="D59" s="4"/>
      <c r="E59" s="5"/>
      <c r="F59" s="3"/>
      <c r="G59" s="3"/>
      <c r="H59" s="3"/>
      <c r="I59" s="9"/>
      <c r="J59" s="9"/>
    </row>
    <row r="60" spans="1:10">
      <c r="A60" s="3"/>
      <c r="B60" s="4"/>
      <c r="C60" s="4"/>
      <c r="D60" s="4"/>
      <c r="E60" s="5"/>
      <c r="F60" s="3"/>
      <c r="G60" s="3"/>
      <c r="H60" s="3"/>
      <c r="I60" s="9"/>
      <c r="J60" s="9"/>
    </row>
    <row r="61" spans="1:10">
      <c r="A61" s="3"/>
      <c r="B61" s="4"/>
      <c r="C61" s="4"/>
      <c r="D61" s="4"/>
      <c r="E61" s="5"/>
      <c r="F61" s="3"/>
      <c r="G61" s="3"/>
      <c r="H61" s="3"/>
      <c r="I61" s="9"/>
      <c r="J61" s="9"/>
    </row>
  </sheetData>
  <sortState ref="A2:J61">
    <sortCondition descending="1" ref="J2:J6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6"/>
  <sheetViews>
    <sheetView workbookViewId="0">
      <selection activeCell="L8" sqref="L8"/>
    </sheetView>
  </sheetViews>
  <sheetFormatPr defaultRowHeight="15"/>
  <cols>
    <col min="1" max="1" width="23.7109375" customWidth="1"/>
    <col min="2" max="2" width="14.5703125" customWidth="1"/>
    <col min="3" max="3" width="9.7109375" customWidth="1"/>
    <col min="4" max="4" width="12" customWidth="1"/>
    <col min="5" max="5" width="12.42578125" customWidth="1"/>
    <col min="6" max="6" width="9.28515625" customWidth="1"/>
    <col min="7" max="7" width="11.140625" customWidth="1"/>
    <col min="8" max="8" width="13.28515625" customWidth="1"/>
    <col min="9" max="9" width="13.140625" customWidth="1"/>
    <col min="10" max="10" width="12.140625" customWidth="1"/>
  </cols>
  <sheetData>
    <row r="1" spans="1:10" ht="60">
      <c r="A1" s="1" t="s">
        <v>95</v>
      </c>
      <c r="B1" s="2" t="s">
        <v>9</v>
      </c>
      <c r="C1" s="2" t="s">
        <v>10</v>
      </c>
      <c r="D1" s="2" t="s">
        <v>62</v>
      </c>
      <c r="E1" s="6" t="s">
        <v>11</v>
      </c>
      <c r="F1" s="10" t="s">
        <v>156</v>
      </c>
      <c r="G1" s="11" t="s">
        <v>157</v>
      </c>
      <c r="H1" s="10" t="s">
        <v>158</v>
      </c>
      <c r="I1" s="11" t="s">
        <v>159</v>
      </c>
      <c r="J1" s="13" t="s">
        <v>160</v>
      </c>
    </row>
    <row r="2" spans="1:10">
      <c r="A2" s="3" t="s">
        <v>130</v>
      </c>
      <c r="B2" s="4">
        <v>777</v>
      </c>
      <c r="C2" s="4">
        <v>8</v>
      </c>
      <c r="D2" s="5">
        <v>29</v>
      </c>
      <c r="E2" s="5">
        <f t="shared" ref="E2:E27" si="0">20*D:D/43</f>
        <v>13.488372093023257</v>
      </c>
      <c r="F2" s="3">
        <v>17.7</v>
      </c>
      <c r="G2" s="3">
        <f t="shared" ref="G2:G27" si="1">40*F:F/20</f>
        <v>35.4</v>
      </c>
      <c r="H2" s="3">
        <v>120.17</v>
      </c>
      <c r="I2" s="9">
        <f t="shared" ref="I2:I25" si="2">40*111.92/H:H</f>
        <v>37.253890322043773</v>
      </c>
      <c r="J2" s="14">
        <f t="shared" ref="J2:J27" si="3">E:E+G:G+I:I</f>
        <v>86.142262415067023</v>
      </c>
    </row>
    <row r="3" spans="1:10">
      <c r="A3" s="3" t="s">
        <v>129</v>
      </c>
      <c r="B3" s="4">
        <v>617</v>
      </c>
      <c r="C3" s="4">
        <v>8</v>
      </c>
      <c r="D3" s="5">
        <v>35</v>
      </c>
      <c r="E3" s="5">
        <f t="shared" si="0"/>
        <v>16.279069767441861</v>
      </c>
      <c r="F3" s="3">
        <v>16.100000000000001</v>
      </c>
      <c r="G3" s="3">
        <f t="shared" si="1"/>
        <v>32.200000000000003</v>
      </c>
      <c r="H3" s="3">
        <v>134.31</v>
      </c>
      <c r="I3" s="9">
        <f t="shared" si="2"/>
        <v>33.331844240935148</v>
      </c>
      <c r="J3" s="14">
        <f t="shared" si="3"/>
        <v>81.810914008377011</v>
      </c>
    </row>
    <row r="4" spans="1:10">
      <c r="A4" s="3" t="s">
        <v>141</v>
      </c>
      <c r="B4" s="4">
        <v>598</v>
      </c>
      <c r="C4" s="4">
        <v>8</v>
      </c>
      <c r="D4" s="5">
        <v>18</v>
      </c>
      <c r="E4" s="5">
        <f t="shared" si="0"/>
        <v>8.3720930232558146</v>
      </c>
      <c r="F4" s="3">
        <v>17.100000000000001</v>
      </c>
      <c r="G4" s="3">
        <f t="shared" si="1"/>
        <v>34.200000000000003</v>
      </c>
      <c r="H4" s="3">
        <v>122.17</v>
      </c>
      <c r="I4" s="9">
        <f t="shared" si="2"/>
        <v>36.644020626995172</v>
      </c>
      <c r="J4" s="14">
        <f t="shared" si="3"/>
        <v>79.216113650250989</v>
      </c>
    </row>
    <row r="5" spans="1:10">
      <c r="A5" s="3" t="s">
        <v>137</v>
      </c>
      <c r="B5" s="4">
        <v>582</v>
      </c>
      <c r="C5" s="4">
        <v>7</v>
      </c>
      <c r="D5" s="5">
        <v>20</v>
      </c>
      <c r="E5" s="5">
        <f t="shared" si="0"/>
        <v>9.3023255813953494</v>
      </c>
      <c r="F5" s="3">
        <v>17.3</v>
      </c>
      <c r="G5" s="3">
        <f t="shared" si="1"/>
        <v>34.6</v>
      </c>
      <c r="H5" s="3">
        <v>129.16</v>
      </c>
      <c r="I5" s="9">
        <f t="shared" si="2"/>
        <v>34.660885723134101</v>
      </c>
      <c r="J5" s="14">
        <f t="shared" si="3"/>
        <v>78.56321130452946</v>
      </c>
    </row>
    <row r="6" spans="1:10">
      <c r="A6" s="3" t="s">
        <v>145</v>
      </c>
      <c r="B6" s="4">
        <v>43</v>
      </c>
      <c r="C6" s="4">
        <v>7</v>
      </c>
      <c r="D6" s="5">
        <v>17.5</v>
      </c>
      <c r="E6" s="5">
        <f t="shared" si="0"/>
        <v>8.1395348837209305</v>
      </c>
      <c r="F6" s="3">
        <v>17.899999999999999</v>
      </c>
      <c r="G6" s="3">
        <f t="shared" si="1"/>
        <v>35.799999999999997</v>
      </c>
      <c r="H6" s="3">
        <v>133.59</v>
      </c>
      <c r="I6" s="9">
        <f t="shared" si="2"/>
        <v>33.511490381016543</v>
      </c>
      <c r="J6" s="14">
        <f t="shared" si="3"/>
        <v>77.451025264737467</v>
      </c>
    </row>
    <row r="7" spans="1:10">
      <c r="A7" s="3" t="s">
        <v>140</v>
      </c>
      <c r="B7" s="4">
        <v>41</v>
      </c>
      <c r="C7" s="4">
        <v>7</v>
      </c>
      <c r="D7" s="5">
        <v>19</v>
      </c>
      <c r="E7" s="5">
        <f t="shared" si="0"/>
        <v>8.8372093023255811</v>
      </c>
      <c r="F7" s="3">
        <v>13.4</v>
      </c>
      <c r="G7" s="3">
        <f t="shared" si="1"/>
        <v>26.8</v>
      </c>
      <c r="H7" s="3">
        <v>111.92</v>
      </c>
      <c r="I7" s="9">
        <f t="shared" si="2"/>
        <v>40</v>
      </c>
      <c r="J7" s="14">
        <f t="shared" si="3"/>
        <v>75.637209302325573</v>
      </c>
    </row>
    <row r="8" spans="1:10">
      <c r="A8" s="3" t="s">
        <v>133</v>
      </c>
      <c r="B8" s="4">
        <v>46</v>
      </c>
      <c r="C8" s="4">
        <v>6</v>
      </c>
      <c r="D8" s="5">
        <v>21.5</v>
      </c>
      <c r="E8" s="5">
        <f t="shared" si="0"/>
        <v>10</v>
      </c>
      <c r="F8" s="3">
        <v>18.3</v>
      </c>
      <c r="G8" s="3">
        <f t="shared" si="1"/>
        <v>36.6</v>
      </c>
      <c r="H8" s="3">
        <v>159.81</v>
      </c>
      <c r="I8" s="9">
        <f t="shared" si="2"/>
        <v>28.013265753081786</v>
      </c>
      <c r="J8" s="14">
        <f t="shared" si="3"/>
        <v>74.613265753081791</v>
      </c>
    </row>
    <row r="9" spans="1:10">
      <c r="A9" s="3" t="s">
        <v>134</v>
      </c>
      <c r="B9" s="4">
        <v>43</v>
      </c>
      <c r="C9" s="4">
        <v>8</v>
      </c>
      <c r="D9" s="5" t="s">
        <v>128</v>
      </c>
      <c r="E9" s="5">
        <f t="shared" si="0"/>
        <v>9.5348837209302317</v>
      </c>
      <c r="F9" s="3">
        <v>13.8</v>
      </c>
      <c r="G9" s="3">
        <f t="shared" si="1"/>
        <v>27.6</v>
      </c>
      <c r="H9" s="3">
        <v>119.58</v>
      </c>
      <c r="I9" s="9">
        <f t="shared" si="2"/>
        <v>37.437698611807996</v>
      </c>
      <c r="J9" s="14">
        <f t="shared" si="3"/>
        <v>74.572582332738222</v>
      </c>
    </row>
    <row r="10" spans="1:10">
      <c r="A10" s="3" t="s">
        <v>138</v>
      </c>
      <c r="B10" s="4">
        <v>41</v>
      </c>
      <c r="C10" s="4">
        <v>8</v>
      </c>
      <c r="D10" s="5">
        <v>19.5</v>
      </c>
      <c r="E10" s="5">
        <f t="shared" si="0"/>
        <v>9.0697674418604652</v>
      </c>
      <c r="F10" s="3">
        <v>16.899999999999999</v>
      </c>
      <c r="G10" s="3">
        <f t="shared" si="1"/>
        <v>33.799999999999997</v>
      </c>
      <c r="H10" s="3">
        <v>142.22</v>
      </c>
      <c r="I10" s="9">
        <f t="shared" si="2"/>
        <v>31.477991843622558</v>
      </c>
      <c r="J10" s="14">
        <f t="shared" si="3"/>
        <v>74.347759285483022</v>
      </c>
    </row>
    <row r="11" spans="1:10">
      <c r="A11" s="3" t="s">
        <v>147</v>
      </c>
      <c r="B11" s="4">
        <v>55</v>
      </c>
      <c r="C11" s="4">
        <v>6</v>
      </c>
      <c r="D11" s="5">
        <v>16</v>
      </c>
      <c r="E11" s="5">
        <f t="shared" si="0"/>
        <v>7.441860465116279</v>
      </c>
      <c r="F11" s="3">
        <v>15.1</v>
      </c>
      <c r="G11" s="3">
        <f t="shared" si="1"/>
        <v>30.2</v>
      </c>
      <c r="H11" s="3">
        <v>123.4</v>
      </c>
      <c r="I11" s="9">
        <f t="shared" si="2"/>
        <v>36.27876823338736</v>
      </c>
      <c r="J11" s="14">
        <f t="shared" si="3"/>
        <v>73.920628698503634</v>
      </c>
    </row>
    <row r="12" spans="1:10">
      <c r="A12" s="3" t="s">
        <v>132</v>
      </c>
      <c r="B12" s="4">
        <v>630</v>
      </c>
      <c r="C12" s="4">
        <v>8</v>
      </c>
      <c r="D12" s="5">
        <v>22</v>
      </c>
      <c r="E12" s="5">
        <f t="shared" si="0"/>
        <v>10.232558139534884</v>
      </c>
      <c r="F12" s="3">
        <v>15.2</v>
      </c>
      <c r="G12" s="3">
        <f t="shared" si="1"/>
        <v>30.4</v>
      </c>
      <c r="H12" s="3">
        <v>137.33000000000001</v>
      </c>
      <c r="I12" s="9">
        <f t="shared" si="2"/>
        <v>32.598849486638024</v>
      </c>
      <c r="J12" s="14">
        <f t="shared" si="3"/>
        <v>73.23140762617291</v>
      </c>
    </row>
    <row r="13" spans="1:10">
      <c r="A13" s="3" t="s">
        <v>144</v>
      </c>
      <c r="B13" s="4">
        <v>618</v>
      </c>
      <c r="C13" s="4">
        <v>8</v>
      </c>
      <c r="D13" s="5">
        <v>17.5</v>
      </c>
      <c r="E13" s="5">
        <f t="shared" si="0"/>
        <v>8.1395348837209305</v>
      </c>
      <c r="F13" s="3">
        <v>14.2</v>
      </c>
      <c r="G13" s="3">
        <f t="shared" si="1"/>
        <v>28.4</v>
      </c>
      <c r="H13" s="3">
        <v>126.4</v>
      </c>
      <c r="I13" s="9">
        <f t="shared" si="2"/>
        <v>35.417721518987342</v>
      </c>
      <c r="J13" s="14">
        <f t="shared" si="3"/>
        <v>71.957256402708282</v>
      </c>
    </row>
    <row r="14" spans="1:10">
      <c r="A14" s="3" t="s">
        <v>153</v>
      </c>
      <c r="B14" s="4">
        <v>165</v>
      </c>
      <c r="C14" s="4">
        <v>8</v>
      </c>
      <c r="D14" s="5">
        <v>13</v>
      </c>
      <c r="E14" s="5">
        <f t="shared" si="0"/>
        <v>6.0465116279069768</v>
      </c>
      <c r="F14" s="3">
        <v>14.9</v>
      </c>
      <c r="G14" s="3">
        <f t="shared" si="1"/>
        <v>29.8</v>
      </c>
      <c r="H14" s="3">
        <v>127.48</v>
      </c>
      <c r="I14" s="9">
        <f t="shared" si="2"/>
        <v>35.117665516159398</v>
      </c>
      <c r="J14" s="14">
        <f t="shared" si="3"/>
        <v>70.964177144066383</v>
      </c>
    </row>
    <row r="15" spans="1:10">
      <c r="A15" s="3" t="s">
        <v>152</v>
      </c>
      <c r="B15" s="4">
        <v>52</v>
      </c>
      <c r="C15" s="4">
        <v>7</v>
      </c>
      <c r="D15" s="5">
        <v>14</v>
      </c>
      <c r="E15" s="5">
        <f t="shared" si="0"/>
        <v>6.5116279069767442</v>
      </c>
      <c r="F15" s="3">
        <v>18.399999999999999</v>
      </c>
      <c r="G15" s="3">
        <f t="shared" si="1"/>
        <v>36.799999999999997</v>
      </c>
      <c r="H15" s="3">
        <v>164.08</v>
      </c>
      <c r="I15" s="9">
        <f t="shared" si="2"/>
        <v>27.28425158459288</v>
      </c>
      <c r="J15" s="14">
        <f t="shared" si="3"/>
        <v>70.595879491569619</v>
      </c>
    </row>
    <row r="16" spans="1:10">
      <c r="A16" s="3" t="s">
        <v>135</v>
      </c>
      <c r="B16" s="4">
        <v>41</v>
      </c>
      <c r="C16" s="4">
        <v>7</v>
      </c>
      <c r="D16" s="5">
        <v>20.5</v>
      </c>
      <c r="E16" s="5">
        <f t="shared" si="0"/>
        <v>9.5348837209302317</v>
      </c>
      <c r="F16" s="3">
        <v>18.5</v>
      </c>
      <c r="G16" s="3">
        <f t="shared" si="1"/>
        <v>37</v>
      </c>
      <c r="H16" s="3">
        <v>188.36</v>
      </c>
      <c r="I16" s="9">
        <f t="shared" si="2"/>
        <v>23.767254194096409</v>
      </c>
      <c r="J16" s="14">
        <f t="shared" si="3"/>
        <v>70.302137915026634</v>
      </c>
    </row>
    <row r="17" spans="1:10">
      <c r="A17" s="3" t="s">
        <v>139</v>
      </c>
      <c r="B17" s="4">
        <v>598</v>
      </c>
      <c r="C17" s="4">
        <v>8</v>
      </c>
      <c r="D17" s="5">
        <v>19.5</v>
      </c>
      <c r="E17" s="5">
        <f t="shared" si="0"/>
        <v>9.0697674418604652</v>
      </c>
      <c r="F17" s="3">
        <v>15.8</v>
      </c>
      <c r="G17" s="3">
        <f t="shared" si="1"/>
        <v>31.6</v>
      </c>
      <c r="H17" s="3">
        <v>152.47</v>
      </c>
      <c r="I17" s="9">
        <f t="shared" si="2"/>
        <v>29.361841673771892</v>
      </c>
      <c r="J17" s="14">
        <f t="shared" si="3"/>
        <v>70.031609115632364</v>
      </c>
    </row>
    <row r="18" spans="1:10">
      <c r="A18" s="3" t="s">
        <v>143</v>
      </c>
      <c r="B18" s="4">
        <v>598</v>
      </c>
      <c r="C18" s="4">
        <v>7</v>
      </c>
      <c r="D18" s="5">
        <v>18</v>
      </c>
      <c r="E18" s="5">
        <f t="shared" si="0"/>
        <v>8.3720930232558146</v>
      </c>
      <c r="F18" s="3">
        <v>14</v>
      </c>
      <c r="G18" s="3">
        <f t="shared" si="1"/>
        <v>28</v>
      </c>
      <c r="H18" s="3">
        <v>134.19</v>
      </c>
      <c r="I18" s="9">
        <f t="shared" si="2"/>
        <v>33.361651389820409</v>
      </c>
      <c r="J18" s="14">
        <f t="shared" si="3"/>
        <v>69.733744413076224</v>
      </c>
    </row>
    <row r="19" spans="1:10">
      <c r="A19" s="3" t="s">
        <v>142</v>
      </c>
      <c r="B19" s="4">
        <v>618</v>
      </c>
      <c r="C19" s="4">
        <v>6</v>
      </c>
      <c r="D19" s="5">
        <v>18</v>
      </c>
      <c r="E19" s="5">
        <f t="shared" si="0"/>
        <v>8.3720930232558146</v>
      </c>
      <c r="F19" s="3">
        <v>15.7</v>
      </c>
      <c r="G19" s="3">
        <f t="shared" si="1"/>
        <v>31.4</v>
      </c>
      <c r="H19" s="3">
        <v>155.79</v>
      </c>
      <c r="I19" s="9">
        <f t="shared" si="2"/>
        <v>28.736119134732654</v>
      </c>
      <c r="J19" s="14">
        <f t="shared" si="3"/>
        <v>68.508212157988467</v>
      </c>
    </row>
    <row r="20" spans="1:10">
      <c r="A20" s="3" t="s">
        <v>154</v>
      </c>
      <c r="B20" s="4">
        <v>116</v>
      </c>
      <c r="C20" s="4">
        <v>7</v>
      </c>
      <c r="D20" s="5">
        <v>12.5</v>
      </c>
      <c r="E20" s="5">
        <f t="shared" si="0"/>
        <v>5.8139534883720927</v>
      </c>
      <c r="F20" s="3">
        <v>16.2</v>
      </c>
      <c r="G20" s="3">
        <f t="shared" si="1"/>
        <v>32.4</v>
      </c>
      <c r="H20" s="3">
        <v>150.36000000000001</v>
      </c>
      <c r="I20" s="9">
        <f t="shared" si="2"/>
        <v>29.77387603085927</v>
      </c>
      <c r="J20" s="14">
        <f t="shared" si="3"/>
        <v>67.987829519231354</v>
      </c>
    </row>
    <row r="21" spans="1:10">
      <c r="A21" s="3" t="s">
        <v>150</v>
      </c>
      <c r="B21" s="4">
        <v>635</v>
      </c>
      <c r="C21" s="4">
        <v>7</v>
      </c>
      <c r="D21" s="5">
        <v>14.5</v>
      </c>
      <c r="E21" s="5">
        <f t="shared" si="0"/>
        <v>6.7441860465116283</v>
      </c>
      <c r="F21" s="3">
        <v>15.5</v>
      </c>
      <c r="G21" s="3">
        <f t="shared" si="1"/>
        <v>31</v>
      </c>
      <c r="H21" s="3">
        <v>190</v>
      </c>
      <c r="I21" s="9">
        <f t="shared" si="2"/>
        <v>23.562105263157896</v>
      </c>
      <c r="J21" s="14">
        <f t="shared" si="3"/>
        <v>61.306291309669525</v>
      </c>
    </row>
    <row r="22" spans="1:10">
      <c r="A22" s="3" t="s">
        <v>146</v>
      </c>
      <c r="B22" s="4">
        <v>601</v>
      </c>
      <c r="C22" s="4">
        <v>7</v>
      </c>
      <c r="D22" s="5">
        <v>17</v>
      </c>
      <c r="E22" s="5">
        <f t="shared" si="0"/>
        <v>7.9069767441860463</v>
      </c>
      <c r="F22" s="3">
        <v>12.1</v>
      </c>
      <c r="G22" s="3">
        <f t="shared" si="1"/>
        <v>24.2</v>
      </c>
      <c r="H22" s="3">
        <v>167.37</v>
      </c>
      <c r="I22" s="9">
        <f t="shared" si="2"/>
        <v>26.74792376172552</v>
      </c>
      <c r="J22" s="14">
        <f t="shared" si="3"/>
        <v>58.854900505911559</v>
      </c>
    </row>
    <row r="23" spans="1:10">
      <c r="A23" s="3" t="s">
        <v>149</v>
      </c>
      <c r="B23" s="4">
        <v>597</v>
      </c>
      <c r="C23" s="4">
        <v>8</v>
      </c>
      <c r="D23" s="5">
        <v>15</v>
      </c>
      <c r="E23" s="5">
        <f t="shared" si="0"/>
        <v>6.9767441860465116</v>
      </c>
      <c r="F23" s="3">
        <v>12.3</v>
      </c>
      <c r="G23" s="3">
        <f t="shared" si="1"/>
        <v>24.6</v>
      </c>
      <c r="H23" s="3">
        <v>193.25</v>
      </c>
      <c r="I23" s="9">
        <f t="shared" si="2"/>
        <v>23.165847347994827</v>
      </c>
      <c r="J23" s="14">
        <f t="shared" si="3"/>
        <v>54.742591534041338</v>
      </c>
    </row>
    <row r="24" spans="1:10">
      <c r="A24" s="3" t="s">
        <v>136</v>
      </c>
      <c r="B24" s="4">
        <v>618</v>
      </c>
      <c r="C24" s="4">
        <v>8</v>
      </c>
      <c r="D24" s="5">
        <v>20</v>
      </c>
      <c r="E24" s="5">
        <f t="shared" si="0"/>
        <v>9.3023255813953494</v>
      </c>
      <c r="F24" s="3"/>
      <c r="G24" s="3">
        <f t="shared" si="1"/>
        <v>0</v>
      </c>
      <c r="H24" s="3">
        <v>120.7</v>
      </c>
      <c r="I24" s="9">
        <f t="shared" si="2"/>
        <v>37.090306545153275</v>
      </c>
      <c r="J24" s="14">
        <f t="shared" si="3"/>
        <v>46.392632126548627</v>
      </c>
    </row>
    <row r="25" spans="1:10">
      <c r="A25" s="3" t="s">
        <v>151</v>
      </c>
      <c r="B25" s="4">
        <f>B24</f>
        <v>618</v>
      </c>
      <c r="C25" s="4">
        <f>C24</f>
        <v>8</v>
      </c>
      <c r="D25" s="5">
        <v>14</v>
      </c>
      <c r="E25" s="5">
        <f t="shared" si="0"/>
        <v>6.5116279069767442</v>
      </c>
      <c r="F25" s="3">
        <v>0</v>
      </c>
      <c r="G25" s="3">
        <f t="shared" si="1"/>
        <v>0</v>
      </c>
      <c r="H25" s="3">
        <v>196.1</v>
      </c>
      <c r="I25" s="9">
        <f t="shared" si="2"/>
        <v>22.829168791432945</v>
      </c>
      <c r="J25" s="14">
        <f t="shared" si="3"/>
        <v>29.34079669840969</v>
      </c>
    </row>
    <row r="26" spans="1:10">
      <c r="A26" s="3" t="s">
        <v>131</v>
      </c>
      <c r="B26" s="4">
        <v>644</v>
      </c>
      <c r="C26" s="4">
        <v>8</v>
      </c>
      <c r="D26" s="5">
        <v>22.5</v>
      </c>
      <c r="E26" s="5">
        <f t="shared" si="0"/>
        <v>10.465116279069768</v>
      </c>
      <c r="F26" s="3"/>
      <c r="G26" s="3">
        <f t="shared" si="1"/>
        <v>0</v>
      </c>
      <c r="H26" s="3"/>
      <c r="I26" s="9">
        <v>0</v>
      </c>
      <c r="J26" s="14">
        <f t="shared" si="3"/>
        <v>10.465116279069768</v>
      </c>
    </row>
    <row r="27" spans="1:10">
      <c r="A27" s="3" t="s">
        <v>148</v>
      </c>
      <c r="B27" s="4">
        <v>52</v>
      </c>
      <c r="C27" s="4">
        <v>8</v>
      </c>
      <c r="D27" s="5">
        <v>15.5</v>
      </c>
      <c r="E27" s="5">
        <f t="shared" si="0"/>
        <v>7.2093023255813957</v>
      </c>
      <c r="F27" s="3"/>
      <c r="G27" s="3">
        <f t="shared" si="1"/>
        <v>0</v>
      </c>
      <c r="H27" s="3"/>
      <c r="I27" s="9">
        <v>0</v>
      </c>
      <c r="J27" s="14">
        <f t="shared" si="3"/>
        <v>7.2093023255813957</v>
      </c>
    </row>
    <row r="28" spans="1:10">
      <c r="A28" s="3"/>
      <c r="B28" s="4"/>
      <c r="C28" s="4"/>
      <c r="D28" s="5"/>
      <c r="E28" s="5"/>
      <c r="F28" s="3"/>
      <c r="G28" s="3"/>
      <c r="H28" s="3"/>
      <c r="I28" s="9"/>
      <c r="J28" s="9"/>
    </row>
    <row r="29" spans="1:10">
      <c r="A29" s="3"/>
      <c r="B29" s="4"/>
      <c r="C29" s="4"/>
      <c r="D29" s="5"/>
      <c r="E29" s="5"/>
      <c r="F29" s="3"/>
      <c r="G29" s="3"/>
      <c r="H29" s="3"/>
      <c r="I29" s="9"/>
      <c r="J29" s="9"/>
    </row>
    <row r="30" spans="1:10">
      <c r="A30" s="3"/>
      <c r="B30" s="4"/>
      <c r="C30" s="4"/>
      <c r="D30" s="5"/>
      <c r="E30" s="5"/>
      <c r="F30" s="3"/>
      <c r="G30" s="3"/>
      <c r="H30" s="3"/>
      <c r="I30" s="9"/>
      <c r="J30" s="9"/>
    </row>
    <row r="31" spans="1:10">
      <c r="A31" s="3"/>
      <c r="B31" s="4"/>
      <c r="C31" s="4"/>
      <c r="D31" s="5"/>
      <c r="E31" s="5"/>
      <c r="F31" s="3"/>
      <c r="G31" s="3"/>
      <c r="H31" s="3"/>
      <c r="I31" s="9"/>
      <c r="J31" s="9"/>
    </row>
    <row r="32" spans="1:10">
      <c r="A32" s="3"/>
      <c r="B32" s="4"/>
      <c r="C32" s="4"/>
      <c r="D32" s="5"/>
      <c r="E32" s="5"/>
      <c r="F32" s="3"/>
      <c r="G32" s="3"/>
      <c r="H32" s="3"/>
      <c r="I32" s="9"/>
      <c r="J32" s="9"/>
    </row>
    <row r="33" spans="1:10">
      <c r="A33" s="3"/>
      <c r="B33" s="4"/>
      <c r="C33" s="4"/>
      <c r="D33" s="5"/>
      <c r="E33" s="5"/>
      <c r="F33" s="3"/>
      <c r="G33" s="3"/>
      <c r="H33" s="3"/>
      <c r="I33" s="9"/>
      <c r="J33" s="9"/>
    </row>
    <row r="34" spans="1:10">
      <c r="A34" s="3"/>
      <c r="B34" s="4"/>
      <c r="C34" s="4"/>
      <c r="D34" s="5"/>
      <c r="E34" s="5"/>
      <c r="F34" s="3"/>
      <c r="G34" s="3"/>
      <c r="H34" s="3"/>
      <c r="I34" s="9"/>
      <c r="J34" s="9"/>
    </row>
    <row r="35" spans="1:10">
      <c r="A35" s="3"/>
      <c r="B35" s="4"/>
      <c r="C35" s="4"/>
      <c r="D35" s="5"/>
      <c r="E35" s="5"/>
      <c r="F35" s="3"/>
      <c r="G35" s="3"/>
      <c r="H35" s="3"/>
      <c r="I35" s="9"/>
      <c r="J35" s="9"/>
    </row>
    <row r="36" spans="1:10">
      <c r="A36" s="3"/>
      <c r="B36" s="4"/>
      <c r="C36" s="4"/>
      <c r="D36" s="5"/>
      <c r="E36" s="5"/>
      <c r="F36" s="3"/>
      <c r="G36" s="3"/>
      <c r="H36" s="3"/>
      <c r="I36" s="9"/>
      <c r="J36" s="9"/>
    </row>
  </sheetData>
  <sortState ref="A2:J36">
    <sortCondition descending="1" ref="J2:J36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Девочки 9-11</vt:lpstr>
      <vt:lpstr>Девочки 7-8</vt:lpstr>
      <vt:lpstr>Мальчики 9-11</vt:lpstr>
      <vt:lpstr>Мальчики 7-8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</dc:creator>
  <cp:lastModifiedBy>Пользователь Windows</cp:lastModifiedBy>
  <dcterms:created xsi:type="dcterms:W3CDTF">2023-11-25T19:04:16Z</dcterms:created>
  <dcterms:modified xsi:type="dcterms:W3CDTF">2023-12-05T18:05:09Z</dcterms:modified>
</cp:coreProperties>
</file>